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D86" lockStructure="1"/>
  <bookViews>
    <workbookView xWindow="240" yWindow="270" windowWidth="11760" windowHeight="5505"/>
  </bookViews>
  <sheets>
    <sheet name="Foglio1" sheetId="1" r:id="rId1"/>
    <sheet name="Foglio2" sheetId="2" r:id="rId2"/>
    <sheet name="Foglio3" sheetId="3" r:id="rId3"/>
    <sheet name="Sheet1" sheetId="4" r:id="rId4"/>
  </sheets>
  <definedNames>
    <definedName name="_xlnm.Print_Area" localSheetId="0">Foglio1!$A$1:$P$29</definedName>
  </definedNames>
  <calcPr calcId="144525"/>
</workbook>
</file>

<file path=xl/calcChain.xml><?xml version="1.0" encoding="utf-8"?>
<calcChain xmlns="http://schemas.openxmlformats.org/spreadsheetml/2006/main">
  <c r="H205" i="1" l="1"/>
  <c r="L28" i="1"/>
  <c r="I24" i="1" l="1"/>
  <c r="L24" i="1" s="1"/>
  <c r="I19" i="1"/>
  <c r="L19" i="1" s="1"/>
  <c r="I14" i="1"/>
  <c r="L14" i="1" s="1"/>
  <c r="I9" i="1"/>
  <c r="L9" i="1" s="1"/>
  <c r="I4" i="1"/>
  <c r="L4" i="1" s="1"/>
</calcChain>
</file>

<file path=xl/sharedStrings.xml><?xml version="1.0" encoding="utf-8"?>
<sst xmlns="http://schemas.openxmlformats.org/spreadsheetml/2006/main" count="73" uniqueCount="53">
  <si>
    <t>Montante</t>
  </si>
  <si>
    <t>Coefficiente capitalizzazione</t>
  </si>
  <si>
    <t>Capitale  iniziale</t>
  </si>
  <si>
    <t>n°                  anni</t>
  </si>
  <si>
    <t xml:space="preserve">Tasso interesse </t>
  </si>
  <si>
    <t>Valore attuale</t>
  </si>
  <si>
    <t>Coefficiente di sconto</t>
  </si>
  <si>
    <t>Importo rata</t>
  </si>
  <si>
    <t>Montante della rendita</t>
  </si>
  <si>
    <t>Importo capitale</t>
  </si>
  <si>
    <t>Rata rimborso</t>
  </si>
  <si>
    <t>Montante di una rendita annua anticipata costante</t>
  </si>
  <si>
    <t>Montante di una rendita annua posticipata costante</t>
  </si>
  <si>
    <t>Inserire i dati nelle caselle di colore :</t>
  </si>
  <si>
    <t>n</t>
  </si>
  <si>
    <t>i</t>
  </si>
  <si>
    <t xml:space="preserve">R = </t>
  </si>
  <si>
    <t>=</t>
  </si>
  <si>
    <r>
      <rPr>
        <b/>
        <sz val="14"/>
        <color theme="3" tint="-0.249977111117893"/>
        <rFont val="Calibri"/>
        <family val="2"/>
        <scheme val="minor"/>
      </rPr>
      <t>V</t>
    </r>
    <r>
      <rPr>
        <sz val="14"/>
        <color theme="3" tint="-0.249977111117893"/>
        <rFont val="Calibri"/>
        <family val="2"/>
        <scheme val="minor"/>
      </rPr>
      <t xml:space="preserve"> = 1/ (1+i)</t>
    </r>
    <r>
      <rPr>
        <vertAlign val="superscript"/>
        <sz val="14"/>
        <color theme="3" tint="-0.249977111117893"/>
        <rFont val="Calibri"/>
        <family val="2"/>
        <scheme val="minor"/>
      </rPr>
      <t xml:space="preserve"> n</t>
    </r>
  </si>
  <si>
    <r>
      <t>S n</t>
    </r>
    <r>
      <rPr>
        <sz val="18"/>
        <color theme="3" tint="-0.249977111117893"/>
        <rFont val="Calibri"/>
        <family val="2"/>
        <scheme val="minor"/>
      </rPr>
      <t>¬</t>
    </r>
    <r>
      <rPr>
        <sz val="14"/>
        <color theme="3" tint="-0.249977111117893"/>
        <rFont val="Calibri"/>
        <family val="2"/>
        <scheme val="minor"/>
      </rPr>
      <t>i =</t>
    </r>
  </si>
  <si>
    <r>
      <t>(1+i)</t>
    </r>
    <r>
      <rPr>
        <vertAlign val="superscript"/>
        <sz val="14"/>
        <color theme="3" tint="-0.249977111117893"/>
        <rFont val="Calibri"/>
        <family val="2"/>
        <scheme val="minor"/>
      </rPr>
      <t>n +1</t>
    </r>
    <r>
      <rPr>
        <sz val="14"/>
        <color theme="3" tint="-0.249977111117893"/>
        <rFont val="Calibri"/>
        <family val="2"/>
        <scheme val="minor"/>
      </rPr>
      <t xml:space="preserve"> -1</t>
    </r>
  </si>
  <si>
    <r>
      <t>s n</t>
    </r>
    <r>
      <rPr>
        <sz val="18"/>
        <color theme="3" tint="-0.249977111117893"/>
        <rFont val="Calibri"/>
        <family val="2"/>
        <scheme val="minor"/>
      </rPr>
      <t>¬</t>
    </r>
    <r>
      <rPr>
        <sz val="14"/>
        <color theme="3" tint="-0.249977111117893"/>
        <rFont val="Calibri"/>
        <family val="2"/>
        <scheme val="minor"/>
      </rPr>
      <t>i =</t>
    </r>
  </si>
  <si>
    <r>
      <t>(1+i)</t>
    </r>
    <r>
      <rPr>
        <vertAlign val="superscript"/>
        <sz val="14"/>
        <color theme="3" tint="-0.249977111117893"/>
        <rFont val="Calibri"/>
        <family val="2"/>
        <scheme val="minor"/>
      </rPr>
      <t>n</t>
    </r>
    <r>
      <rPr>
        <sz val="14"/>
        <color theme="3" tint="-0.249977111117893"/>
        <rFont val="Calibri"/>
        <family val="2"/>
        <scheme val="minor"/>
      </rPr>
      <t xml:space="preserve">- 1 </t>
    </r>
  </si>
  <si>
    <r>
      <rPr>
        <b/>
        <sz val="14"/>
        <color theme="3" tint="-0.249977111117893"/>
        <rFont val="Calibri"/>
        <family val="2"/>
        <scheme val="minor"/>
      </rPr>
      <t xml:space="preserve">M </t>
    </r>
    <r>
      <rPr>
        <sz val="14"/>
        <color theme="3" tint="-0.249977111117893"/>
        <rFont val="Calibri"/>
        <family val="2"/>
        <scheme val="minor"/>
      </rPr>
      <t>= C</t>
    </r>
    <r>
      <rPr>
        <vertAlign val="subscript"/>
        <sz val="14"/>
        <color theme="3" tint="-0.249977111117893"/>
        <rFont val="Calibri"/>
        <family val="2"/>
        <scheme val="minor"/>
      </rPr>
      <t>0</t>
    </r>
    <r>
      <rPr>
        <sz val="14"/>
        <color theme="3" tint="-0.249977111117893"/>
        <rFont val="Calibri"/>
        <family val="2"/>
        <scheme val="minor"/>
      </rPr>
      <t xml:space="preserve"> x (1 + i)</t>
    </r>
    <r>
      <rPr>
        <vertAlign val="superscript"/>
        <sz val="14"/>
        <color theme="3" tint="-0.249977111117893"/>
        <rFont val="Calibri"/>
        <family val="2"/>
        <scheme val="minor"/>
      </rPr>
      <t xml:space="preserve"> </t>
    </r>
  </si>
  <si>
    <t>C</t>
  </si>
  <si>
    <t>an¬i</t>
  </si>
  <si>
    <t>1 -</t>
  </si>
  <si>
    <t>Rata annua posticipata costante per il rimborso di un capitale</t>
  </si>
  <si>
    <r>
      <t>(1+i)</t>
    </r>
    <r>
      <rPr>
        <vertAlign val="superscript"/>
        <sz val="14"/>
        <color theme="3" tint="-0.249977111117893"/>
        <rFont val="Calibri"/>
        <family val="2"/>
        <scheme val="minor"/>
      </rPr>
      <t>n</t>
    </r>
  </si>
  <si>
    <t>Il valore attuale di una rendita ha, nella matematica finanziaria, un preciso simbolo.</t>
  </si>
  <si>
    <t>Più esattamente:</t>
  </si>
  <si>
    <t>- se la rendita è anticipata si indica con a n¬i, e si legge a (stampatello) figurato n al tasso i;</t>
  </si>
  <si>
    <t>Per contro</t>
  </si>
  <si>
    <t>Il montante delle rendite ha, nella matematica finanziaria, un preciso simbolo.</t>
  </si>
  <si>
    <t>- se la rendita è anticipata si indica con S n¬i, e si legge s(stampatello grande) figurato n al tasso i;</t>
  </si>
  <si>
    <t>Per memoria :</t>
  </si>
  <si>
    <r>
      <rPr>
        <sz val="11"/>
        <color theme="0"/>
        <rFont val="Calibri"/>
        <family val="2"/>
        <scheme val="minor"/>
      </rPr>
      <t>.</t>
    </r>
    <r>
      <rPr>
        <sz val="11"/>
        <color theme="3" tint="-0.249977111117893"/>
        <rFont val="Calibri"/>
        <family val="2"/>
        <scheme val="minor"/>
      </rPr>
      <t>- se la rendita è posticipata si indica con</t>
    </r>
    <r>
      <rPr>
        <sz val="11"/>
        <color theme="3" tint="-0.249977111117893"/>
        <rFont val="Lucida Calligraphy"/>
        <family val="4"/>
      </rPr>
      <t xml:space="preserve"> s</t>
    </r>
    <r>
      <rPr>
        <sz val="11"/>
        <color theme="3" tint="-0.249977111117893"/>
        <rFont val="Calibri"/>
        <family val="2"/>
        <scheme val="minor"/>
      </rPr>
      <t xml:space="preserve"> n¬i e si legge s (corsivo) figurato n al tasso i;</t>
    </r>
  </si>
  <si>
    <r>
      <rPr>
        <sz val="11"/>
        <color theme="0"/>
        <rFont val="Calibri"/>
        <family val="2"/>
        <scheme val="minor"/>
      </rPr>
      <t>.</t>
    </r>
    <r>
      <rPr>
        <sz val="11"/>
        <color theme="3" tint="-0.249977111117893"/>
        <rFont val="Calibri"/>
        <family val="2"/>
        <scheme val="minor"/>
      </rPr>
      <t>-se la rendita è posticipata si indica con</t>
    </r>
    <r>
      <rPr>
        <sz val="11"/>
        <color theme="3" tint="-0.249977111117893"/>
        <rFont val="Lucida Calligraphy"/>
        <family val="4"/>
      </rPr>
      <t xml:space="preserve"> a </t>
    </r>
    <r>
      <rPr>
        <sz val="11"/>
        <color theme="3" tint="-0.249977111117893"/>
        <rFont val="Calibri"/>
        <family val="2"/>
        <scheme val="minor"/>
      </rPr>
      <t>n¬i e si legge a (corsivo) figurato n al tasso i;</t>
    </r>
  </si>
  <si>
    <t>CONVERSIONE IN RENDITA</t>
  </si>
  <si>
    <t>VERSAMENTO/MONTANTE</t>
  </si>
  <si>
    <t>TASSO DI SOSTITUZIONE</t>
  </si>
  <si>
    <t>RENDITA</t>
  </si>
  <si>
    <t>ETA’</t>
  </si>
  <si>
    <t xml:space="preserve">   Tasso di </t>
  </si>
  <si>
    <t>al pensionamento</t>
  </si>
  <si>
    <t>sostituzione</t>
  </si>
  <si>
    <t>coefficienti presunti conversione in rendita</t>
  </si>
  <si>
    <t>Rendita</t>
  </si>
  <si>
    <t>*</t>
  </si>
  <si>
    <t>coefficienti dal 2016 al 2018</t>
  </si>
  <si>
    <r>
      <rPr>
        <b/>
        <sz val="10"/>
        <color rgb="FF1F497D"/>
        <rFont val="Calibri"/>
        <family val="2"/>
        <scheme val="minor"/>
      </rPr>
      <t>*</t>
    </r>
    <r>
      <rPr>
        <b/>
        <sz val="10"/>
        <color rgb="FFFF0000"/>
        <rFont val="Calibri"/>
        <family val="2"/>
        <scheme val="minor"/>
      </rPr>
      <t>per orientare la scelta sul dato da inserire, come tasso di sostituzione, la sottoindicata tabella riporta, in base all'età di pensionamento, i coefficienti INPS validi dal 2016  a tutto il 2018 (che possono essere selezionati, tra gli altri, nella casella  H 28) :</t>
    </r>
  </si>
  <si>
    <t>www.assiweb.net</t>
  </si>
  <si>
    <t>Aggiornamento a Maggio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</si>
</sst>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164" formatCode="0.000000"/>
    <numFmt numFmtId="165" formatCode="0.00000"/>
  </numFmts>
  <fonts count="3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vertAlign val="subscript"/>
      <sz val="14"/>
      <color theme="3" tint="-0.249977111117893"/>
      <name val="Calibri"/>
      <family val="2"/>
      <scheme val="minor"/>
    </font>
    <font>
      <vertAlign val="superscript"/>
      <sz val="14"/>
      <color theme="3" tint="-0.249977111117893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vertAlign val="superscript"/>
      <sz val="12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-0.249977111117893"/>
      <name val="Lucida Calligraphy"/>
      <family val="4"/>
    </font>
    <font>
      <b/>
      <sz val="11"/>
      <color theme="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6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i/>
      <u/>
      <sz val="11"/>
      <color rgb="FF1F497D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name val="Arial"/>
      <family val="2"/>
    </font>
    <font>
      <b/>
      <sz val="12"/>
      <color rgb="FF1F497D"/>
      <name val="Calibri"/>
      <family val="2"/>
      <scheme val="minor"/>
    </font>
    <font>
      <b/>
      <sz val="11"/>
      <color rgb="FF000066"/>
      <name val="Calibri"/>
      <family val="2"/>
      <scheme val="minor"/>
    </font>
    <font>
      <sz val="11"/>
      <color rgb="FF00006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FFFFF"/>
        <bgColor indexed="64"/>
      </patternFill>
    </fill>
  </fills>
  <borders count="37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thick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ck">
        <color theme="3" tint="-0.24994659260841701"/>
      </right>
      <top style="thick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ck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ck">
        <color theme="3" tint="-0.24994659260841701"/>
      </bottom>
      <diagonal/>
    </border>
    <border>
      <left style="medium">
        <color theme="3" tint="-0.24994659260841701"/>
      </left>
      <right style="thick">
        <color theme="3" tint="-0.24994659260841701"/>
      </right>
      <top style="medium">
        <color theme="3" tint="-0.24994659260841701"/>
      </top>
      <bottom style="thick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3" tint="-0.24994659260841701"/>
      </left>
      <right style="medium">
        <color theme="3" tint="-0.24994659260841701"/>
      </right>
      <top style="thick">
        <color theme="3" tint="-0.24994659260841701"/>
      </top>
      <bottom style="medium">
        <color theme="3" tint="-0.24994659260841701"/>
      </bottom>
      <diagonal/>
    </border>
    <border>
      <left style="thick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ck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ck">
        <color theme="3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rgb="FF002060"/>
      </bottom>
      <diagonal/>
    </border>
    <border>
      <left/>
      <right style="medium">
        <color rgb="FF002060"/>
      </right>
      <top/>
      <bottom style="dotted">
        <color rgb="FF002060"/>
      </bottom>
      <diagonal/>
    </border>
    <border>
      <left/>
      <right style="medium">
        <color indexed="64"/>
      </right>
      <top style="medium">
        <color rgb="FF00206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002060"/>
      </right>
      <top/>
      <bottom style="medium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57">
    <xf numFmtId="0" fontId="0" fillId="0" borderId="0" xfId="0"/>
    <xf numFmtId="0" fontId="0" fillId="4" borderId="0" xfId="0" applyFill="1"/>
    <xf numFmtId="0" fontId="0" fillId="0" borderId="0" xfId="0" applyBorder="1"/>
    <xf numFmtId="0" fontId="0" fillId="4" borderId="0" xfId="0" applyFill="1" applyBorder="1"/>
    <xf numFmtId="0" fontId="5" fillId="4" borderId="0" xfId="0" applyFont="1" applyFill="1" applyBorder="1" applyAlignment="1"/>
    <xf numFmtId="0" fontId="7" fillId="4" borderId="0" xfId="0" applyFont="1" applyFill="1" applyBorder="1" applyAlignment="1">
      <alignment vertical="center"/>
    </xf>
    <xf numFmtId="0" fontId="6" fillId="4" borderId="0" xfId="0" applyFont="1" applyFill="1" applyBorder="1" applyAlignment="1"/>
    <xf numFmtId="0" fontId="8" fillId="4" borderId="0" xfId="0" applyFont="1" applyFill="1" applyBorder="1"/>
    <xf numFmtId="0" fontId="9" fillId="4" borderId="0" xfId="0" applyFont="1" applyFill="1" applyBorder="1" applyAlignment="1"/>
    <xf numFmtId="0" fontId="10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indent="1"/>
    </xf>
    <xf numFmtId="0" fontId="10" fillId="4" borderId="0" xfId="0" applyFont="1" applyFill="1" applyBorder="1" applyAlignment="1"/>
    <xf numFmtId="0" fontId="9" fillId="4" borderId="0" xfId="0" applyFont="1" applyFill="1" applyBorder="1"/>
    <xf numFmtId="165" fontId="8" fillId="4" borderId="0" xfId="0" applyNumberFormat="1" applyFont="1" applyFill="1" applyBorder="1" applyAlignment="1">
      <alignment vertical="center" wrapText="1"/>
    </xf>
    <xf numFmtId="0" fontId="9" fillId="4" borderId="9" xfId="0" applyFont="1" applyFill="1" applyBorder="1" applyAlignment="1"/>
    <xf numFmtId="2" fontId="8" fillId="4" borderId="0" xfId="0" applyNumberFormat="1" applyFont="1" applyFill="1" applyBorder="1"/>
    <xf numFmtId="8" fontId="8" fillId="4" borderId="0" xfId="0" applyNumberFormat="1" applyFont="1" applyFill="1" applyBorder="1"/>
    <xf numFmtId="0" fontId="9" fillId="4" borderId="9" xfId="0" applyFont="1" applyFill="1" applyBorder="1"/>
    <xf numFmtId="0" fontId="14" fillId="0" borderId="0" xfId="0" applyFont="1" applyBorder="1"/>
    <xf numFmtId="0" fontId="8" fillId="0" borderId="0" xfId="0" applyFont="1" applyBorder="1"/>
    <xf numFmtId="0" fontId="5" fillId="0" borderId="0" xfId="0" applyFont="1" applyBorder="1"/>
    <xf numFmtId="0" fontId="9" fillId="4" borderId="0" xfId="0" applyFont="1" applyFill="1" applyBorder="1" applyAlignment="1" applyProtection="1">
      <protection hidden="1"/>
    </xf>
    <xf numFmtId="0" fontId="9" fillId="4" borderId="0" xfId="0" applyFont="1" applyFill="1" applyBorder="1" applyProtection="1">
      <protection hidden="1"/>
    </xf>
    <xf numFmtId="0" fontId="9" fillId="4" borderId="9" xfId="0" applyFont="1" applyFill="1" applyBorder="1" applyAlignment="1" applyProtection="1">
      <protection hidden="1"/>
    </xf>
    <xf numFmtId="0" fontId="9" fillId="4" borderId="0" xfId="0" applyFont="1" applyFill="1" applyBorder="1" applyAlignment="1" applyProtection="1">
      <alignment horizontal="right"/>
      <protection hidden="1"/>
    </xf>
    <xf numFmtId="0" fontId="9" fillId="4" borderId="9" xfId="0" applyFont="1" applyFill="1" applyBorder="1" applyProtection="1"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 applyAlignment="1" applyProtection="1">
      <alignment horizontal="center"/>
      <protection hidden="1"/>
    </xf>
    <xf numFmtId="165" fontId="8" fillId="4" borderId="0" xfId="0" applyNumberFormat="1" applyFont="1" applyFill="1" applyBorder="1" applyAlignment="1">
      <alignment vertical="center"/>
    </xf>
    <xf numFmtId="0" fontId="8" fillId="4" borderId="9" xfId="0" applyFont="1" applyFill="1" applyBorder="1"/>
    <xf numFmtId="0" fontId="0" fillId="4" borderId="9" xfId="0" applyFill="1" applyBorder="1"/>
    <xf numFmtId="0" fontId="19" fillId="4" borderId="0" xfId="0" applyFont="1" applyFill="1" applyBorder="1" applyAlignment="1"/>
    <xf numFmtId="0" fontId="20" fillId="4" borderId="0" xfId="0" applyFont="1" applyFill="1" applyBorder="1" applyAlignment="1"/>
    <xf numFmtId="0" fontId="21" fillId="4" borderId="0" xfId="0" applyFont="1" applyFill="1" applyBorder="1"/>
    <xf numFmtId="0" fontId="22" fillId="4" borderId="0" xfId="0" applyFont="1" applyFill="1" applyBorder="1"/>
    <xf numFmtId="0" fontId="24" fillId="4" borderId="0" xfId="0" applyFont="1" applyFill="1" applyBorder="1"/>
    <xf numFmtId="0" fontId="25" fillId="4" borderId="0" xfId="0" applyFont="1" applyFill="1" applyBorder="1"/>
    <xf numFmtId="0" fontId="23" fillId="4" borderId="0" xfId="0" applyFont="1" applyFill="1" applyBorder="1" applyAlignment="1"/>
    <xf numFmtId="0" fontId="23" fillId="5" borderId="7" xfId="0" applyFont="1" applyFill="1" applyBorder="1"/>
    <xf numFmtId="0" fontId="22" fillId="5" borderId="15" xfId="0" applyFont="1" applyFill="1" applyBorder="1"/>
    <xf numFmtId="0" fontId="22" fillId="5" borderId="8" xfId="0" applyFont="1" applyFill="1" applyBorder="1"/>
    <xf numFmtId="0" fontId="23" fillId="5" borderId="7" xfId="0" applyFont="1" applyFill="1" applyBorder="1" applyAlignment="1"/>
    <xf numFmtId="0" fontId="23" fillId="5" borderId="15" xfId="0" applyFont="1" applyFill="1" applyBorder="1" applyAlignment="1"/>
    <xf numFmtId="0" fontId="23" fillId="5" borderId="8" xfId="0" applyFont="1" applyFill="1" applyBorder="1" applyAlignment="1"/>
    <xf numFmtId="0" fontId="0" fillId="3" borderId="7" xfId="0" applyFill="1" applyBorder="1"/>
    <xf numFmtId="0" fontId="23" fillId="3" borderId="15" xfId="0" applyFont="1" applyFill="1" applyBorder="1"/>
    <xf numFmtId="0" fontId="0" fillId="3" borderId="8" xfId="0" applyFill="1" applyBorder="1"/>
    <xf numFmtId="0" fontId="18" fillId="7" borderId="9" xfId="0" applyFont="1" applyFill="1" applyBorder="1"/>
    <xf numFmtId="0" fontId="18" fillId="7" borderId="24" xfId="0" applyFont="1" applyFill="1" applyBorder="1"/>
    <xf numFmtId="0" fontId="18" fillId="7" borderId="23" xfId="0" applyFont="1" applyFill="1" applyBorder="1"/>
    <xf numFmtId="0" fontId="18" fillId="7" borderId="0" xfId="0" applyFont="1" applyFill="1" applyBorder="1" applyAlignment="1">
      <alignment horizontal="center"/>
    </xf>
    <xf numFmtId="0" fontId="0" fillId="7" borderId="16" xfId="0" applyFill="1" applyBorder="1"/>
    <xf numFmtId="0" fontId="18" fillId="7" borderId="27" xfId="0" applyFont="1" applyFill="1" applyBorder="1"/>
    <xf numFmtId="0" fontId="18" fillId="7" borderId="28" xfId="0" applyFont="1" applyFill="1" applyBorder="1"/>
    <xf numFmtId="0" fontId="0" fillId="7" borderId="17" xfId="0" applyFill="1" applyBorder="1"/>
    <xf numFmtId="0" fontId="18" fillId="7" borderId="29" xfId="0" applyFont="1" applyFill="1" applyBorder="1" applyAlignment="1">
      <alignment horizontal="center"/>
    </xf>
    <xf numFmtId="0" fontId="18" fillId="7" borderId="18" xfId="0" applyFont="1" applyFill="1" applyBorder="1"/>
    <xf numFmtId="0" fontId="18" fillId="7" borderId="0" xfId="0" applyFont="1" applyFill="1" applyBorder="1" applyAlignment="1">
      <alignment horizontal="left"/>
    </xf>
    <xf numFmtId="0" fontId="18" fillId="7" borderId="0" xfId="0" applyFont="1" applyFill="1" applyBorder="1"/>
    <xf numFmtId="0" fontId="0" fillId="4" borderId="21" xfId="0" applyFill="1" applyBorder="1"/>
    <xf numFmtId="0" fontId="0" fillId="4" borderId="32" xfId="0" applyFill="1" applyBorder="1"/>
    <xf numFmtId="10" fontId="30" fillId="4" borderId="33" xfId="0" applyNumberFormat="1" applyFont="1" applyFill="1" applyBorder="1" applyAlignment="1">
      <alignment horizontal="center" vertical="center" wrapText="1" readingOrder="1"/>
    </xf>
    <xf numFmtId="0" fontId="31" fillId="4" borderId="34" xfId="0" applyFont="1" applyFill="1" applyBorder="1" applyAlignment="1">
      <alignment horizontal="center" vertical="center" wrapText="1" readingOrder="1"/>
    </xf>
    <xf numFmtId="0" fontId="31" fillId="4" borderId="35" xfId="0" applyFont="1" applyFill="1" applyBorder="1" applyAlignment="1">
      <alignment horizontal="center" vertical="center" wrapText="1" readingOrder="1"/>
    </xf>
    <xf numFmtId="0" fontId="32" fillId="4" borderId="0" xfId="1" applyFill="1"/>
    <xf numFmtId="0" fontId="33" fillId="4" borderId="0" xfId="1" applyFont="1" applyFill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4" borderId="0" xfId="0" applyFont="1" applyFill="1" applyBorder="1" applyAlignment="1" applyProtection="1">
      <alignment horizontal="center" vertical="center"/>
      <protection hidden="1"/>
    </xf>
    <xf numFmtId="0" fontId="9" fillId="4" borderId="10" xfId="0" applyFont="1" applyFill="1" applyBorder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8" fillId="4" borderId="0" xfId="0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10" fontId="3" fillId="2" borderId="3" xfId="0" applyNumberFormat="1" applyFont="1" applyFill="1" applyBorder="1" applyAlignment="1" applyProtection="1">
      <alignment horizontal="center" vertical="center"/>
      <protection locked="0" hidden="1"/>
    </xf>
    <xf numFmtId="10" fontId="3" fillId="2" borderId="5" xfId="0" applyNumberFormat="1" applyFont="1" applyFill="1" applyBorder="1" applyAlignment="1" applyProtection="1">
      <alignment horizontal="center" vertical="center"/>
      <protection locked="0" hidden="1"/>
    </xf>
    <xf numFmtId="4" fontId="3" fillId="2" borderId="12" xfId="0" applyNumberFormat="1" applyFont="1" applyFill="1" applyBorder="1" applyAlignment="1" applyProtection="1">
      <alignment horizontal="center" vertical="center"/>
      <protection locked="0" hidden="1"/>
    </xf>
    <xf numFmtId="4" fontId="3" fillId="2" borderId="3" xfId="0" applyNumberFormat="1" applyFont="1" applyFill="1" applyBorder="1" applyAlignment="1" applyProtection="1">
      <alignment horizontal="center" vertical="center"/>
      <protection locked="0" hidden="1"/>
    </xf>
    <xf numFmtId="4" fontId="3" fillId="2" borderId="13" xfId="0" applyNumberFormat="1" applyFont="1" applyFill="1" applyBorder="1" applyAlignment="1" applyProtection="1">
      <alignment horizontal="center" vertical="center"/>
      <protection locked="0" hidden="1"/>
    </xf>
    <xf numFmtId="4" fontId="3" fillId="2" borderId="5" xfId="0" applyNumberFormat="1" applyFont="1" applyFill="1" applyBorder="1" applyAlignment="1" applyProtection="1">
      <alignment horizontal="center" vertical="center"/>
      <protection locked="0" hidden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 applyProtection="1">
      <alignment horizontal="center" vertical="center"/>
      <protection hidden="1"/>
    </xf>
    <xf numFmtId="4" fontId="3" fillId="3" borderId="4" xfId="0" applyNumberFormat="1" applyFont="1" applyFill="1" applyBorder="1" applyAlignment="1" applyProtection="1">
      <alignment horizontal="center" vertical="center"/>
      <protection hidden="1"/>
    </xf>
    <xf numFmtId="4" fontId="3" fillId="3" borderId="5" xfId="0" applyNumberFormat="1" applyFont="1" applyFill="1" applyBorder="1" applyAlignment="1" applyProtection="1">
      <alignment horizontal="center" vertical="center"/>
      <protection hidden="1"/>
    </xf>
    <xf numFmtId="4" fontId="3" fillId="3" borderId="6" xfId="0" applyNumberFormat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0" fillId="0" borderId="3" xfId="0" applyNumberFormat="1" applyBorder="1" applyAlignment="1" applyProtection="1">
      <alignment horizontal="center" vertical="center" wrapText="1"/>
      <protection hidden="1"/>
    </xf>
    <xf numFmtId="165" fontId="0" fillId="0" borderId="5" xfId="0" applyNumberFormat="1" applyBorder="1" applyAlignment="1" applyProtection="1">
      <alignment horizontal="center" vertical="center" wrapText="1"/>
      <protection hidden="1"/>
    </xf>
    <xf numFmtId="4" fontId="1" fillId="3" borderId="3" xfId="0" applyNumberFormat="1" applyFont="1" applyFill="1" applyBorder="1" applyAlignment="1" applyProtection="1">
      <alignment horizontal="center" vertical="center"/>
      <protection hidden="1"/>
    </xf>
    <xf numFmtId="4" fontId="1" fillId="3" borderId="4" xfId="0" applyNumberFormat="1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locked="0" hidden="1"/>
    </xf>
    <xf numFmtId="0" fontId="3" fillId="2" borderId="5" xfId="0" applyFont="1" applyFill="1" applyBorder="1" applyAlignment="1" applyProtection="1">
      <alignment horizontal="center" vertical="center"/>
      <protection locked="0" hidden="1"/>
    </xf>
    <xf numFmtId="164" fontId="4" fillId="0" borderId="3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wrapText="1"/>
    </xf>
    <xf numFmtId="0" fontId="3" fillId="5" borderId="3" xfId="0" applyFont="1" applyFill="1" applyBorder="1" applyAlignment="1" applyProtection="1">
      <alignment horizontal="center" wrapText="1"/>
    </xf>
    <xf numFmtId="0" fontId="17" fillId="5" borderId="1" xfId="0" applyFont="1" applyFill="1" applyBorder="1" applyAlignment="1" applyProtection="1">
      <alignment horizontal="center" wrapText="1"/>
    </xf>
    <xf numFmtId="0" fontId="17" fillId="5" borderId="3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6" fillId="7" borderId="19" xfId="0" applyFont="1" applyFill="1" applyBorder="1" applyAlignment="1">
      <alignment horizontal="left" wrapText="1"/>
    </xf>
    <xf numFmtId="0" fontId="26" fillId="7" borderId="21" xfId="0" applyFont="1" applyFill="1" applyBorder="1" applyAlignment="1">
      <alignment horizontal="left" wrapText="1"/>
    </xf>
    <xf numFmtId="0" fontId="26" fillId="7" borderId="22" xfId="0" applyFont="1" applyFill="1" applyBorder="1" applyAlignment="1">
      <alignment horizontal="left" wrapText="1"/>
    </xf>
    <xf numFmtId="0" fontId="26" fillId="7" borderId="20" xfId="0" applyFont="1" applyFill="1" applyBorder="1" applyAlignment="1">
      <alignment horizontal="left" wrapText="1"/>
    </xf>
    <xf numFmtId="0" fontId="26" fillId="7" borderId="0" xfId="0" applyFont="1" applyFill="1" applyBorder="1" applyAlignment="1">
      <alignment horizontal="left" wrapText="1"/>
    </xf>
    <xf numFmtId="0" fontId="26" fillId="7" borderId="23" xfId="0" applyFont="1" applyFill="1" applyBorder="1" applyAlignment="1">
      <alignment horizontal="left" wrapText="1"/>
    </xf>
    <xf numFmtId="0" fontId="26" fillId="7" borderId="30" xfId="0" applyFont="1" applyFill="1" applyBorder="1" applyAlignment="1">
      <alignment horizontal="left" wrapText="1"/>
    </xf>
    <xf numFmtId="0" fontId="26" fillId="7" borderId="31" xfId="0" applyFont="1" applyFill="1" applyBorder="1" applyAlignment="1">
      <alignment horizontal="left" wrapText="1"/>
    </xf>
    <xf numFmtId="0" fontId="27" fillId="7" borderId="25" xfId="0" applyFont="1" applyFill="1" applyBorder="1" applyAlignment="1">
      <alignment horizontal="center"/>
    </xf>
    <xf numFmtId="0" fontId="27" fillId="7" borderId="9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29" fillId="6" borderId="17" xfId="0" applyFont="1" applyFill="1" applyBorder="1" applyAlignment="1" applyProtection="1">
      <alignment horizontal="center"/>
      <protection locked="0"/>
    </xf>
    <xf numFmtId="0" fontId="29" fillId="6" borderId="18" xfId="0" applyFont="1" applyFill="1" applyBorder="1" applyAlignment="1" applyProtection="1">
      <alignment horizontal="center"/>
      <protection locked="0"/>
    </xf>
    <xf numFmtId="4" fontId="29" fillId="3" borderId="7" xfId="0" applyNumberFormat="1" applyFont="1" applyFill="1" applyBorder="1" applyAlignment="1" applyProtection="1">
      <alignment horizontal="center"/>
    </xf>
    <xf numFmtId="4" fontId="29" fillId="3" borderId="15" xfId="0" applyNumberFormat="1" applyFont="1" applyFill="1" applyBorder="1" applyAlignment="1" applyProtection="1">
      <alignment horizontal="center"/>
    </xf>
    <xf numFmtId="4" fontId="29" fillId="3" borderId="8" xfId="0" applyNumberFormat="1" applyFont="1" applyFill="1" applyBorder="1" applyAlignment="1" applyProtection="1">
      <alignment horizontal="center"/>
    </xf>
    <xf numFmtId="4" fontId="29" fillId="2" borderId="7" xfId="0" applyNumberFormat="1" applyFont="1" applyFill="1" applyBorder="1" applyAlignment="1" applyProtection="1">
      <alignment horizontal="center"/>
      <protection locked="0"/>
    </xf>
    <xf numFmtId="4" fontId="29" fillId="2" borderId="15" xfId="0" applyNumberFormat="1" applyFont="1" applyFill="1" applyBorder="1" applyAlignment="1" applyProtection="1">
      <alignment horizontal="center"/>
      <protection locked="0"/>
    </xf>
    <xf numFmtId="4" fontId="29" fillId="2" borderId="8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4" fontId="31" fillId="7" borderId="16" xfId="0" applyNumberFormat="1" applyFont="1" applyFill="1" applyBorder="1" applyAlignment="1">
      <alignment horizontal="center" vertical="center" wrapText="1" readingOrder="1"/>
    </xf>
    <xf numFmtId="4" fontId="31" fillId="7" borderId="0" xfId="0" applyNumberFormat="1" applyFont="1" applyFill="1" applyBorder="1" applyAlignment="1">
      <alignment horizontal="center" vertical="center" wrapText="1" readingOrder="1"/>
    </xf>
    <xf numFmtId="4" fontId="31" fillId="7" borderId="23" xfId="0" applyNumberFormat="1" applyFont="1" applyFill="1" applyBorder="1" applyAlignment="1">
      <alignment horizontal="center" vertical="center" wrapText="1" readingOrder="1"/>
    </xf>
    <xf numFmtId="4" fontId="31" fillId="7" borderId="17" xfId="0" applyNumberFormat="1" applyFont="1" applyFill="1" applyBorder="1" applyAlignment="1">
      <alignment horizontal="center" vertical="center" wrapText="1" readingOrder="1"/>
    </xf>
    <xf numFmtId="4" fontId="31" fillId="7" borderId="29" xfId="0" applyNumberFormat="1" applyFont="1" applyFill="1" applyBorder="1" applyAlignment="1">
      <alignment horizontal="center" vertical="center" wrapText="1" readingOrder="1"/>
    </xf>
    <xf numFmtId="4" fontId="31" fillId="7" borderId="36" xfId="0" applyNumberFormat="1" applyFont="1" applyFill="1" applyBorder="1" applyAlignment="1">
      <alignment horizontal="center" vertical="center" wrapText="1" readingOrder="1"/>
    </xf>
    <xf numFmtId="0" fontId="28" fillId="7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31" fillId="4" borderId="16" xfId="0" applyNumberFormat="1" applyFont="1" applyFill="1" applyBorder="1" applyAlignment="1">
      <alignment horizontal="center" vertical="center" wrapText="1" readingOrder="1"/>
    </xf>
    <xf numFmtId="4" fontId="31" fillId="4" borderId="0" xfId="0" applyNumberFormat="1" applyFont="1" applyFill="1" applyBorder="1" applyAlignment="1">
      <alignment horizontal="center" vertical="center" wrapText="1" readingOrder="1"/>
    </xf>
    <xf numFmtId="4" fontId="31" fillId="4" borderId="23" xfId="0" applyNumberFormat="1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FFFFF"/>
      <color rgb="FF00FFCC"/>
      <color rgb="FFFFFF99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31744</xdr:colOff>
      <xdr:row>25</xdr:row>
      <xdr:rowOff>198420</xdr:rowOff>
    </xdr:from>
    <xdr:to>
      <xdr:col>16</xdr:col>
      <xdr:colOff>309564</xdr:colOff>
      <xdr:row>27</xdr:row>
      <xdr:rowOff>55566</xdr:rowOff>
    </xdr:to>
    <xdr:sp macro="" textlink="">
      <xdr:nvSpPr>
        <xdr:cNvPr id="2" name="Freccia a destra 1"/>
        <xdr:cNvSpPr/>
      </xdr:nvSpPr>
      <xdr:spPr>
        <a:xfrm>
          <a:off x="5206994" y="5778483"/>
          <a:ext cx="277820" cy="246083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1</xdr:col>
      <xdr:colOff>166687</xdr:colOff>
      <xdr:row>29</xdr:row>
      <xdr:rowOff>111124</xdr:rowOff>
    </xdr:from>
    <xdr:to>
      <xdr:col>6</xdr:col>
      <xdr:colOff>285926</xdr:colOff>
      <xdr:row>37</xdr:row>
      <xdr:rowOff>132835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87" y="6484937"/>
          <a:ext cx="1706739" cy="1609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siweb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9"/>
  <sheetViews>
    <sheetView tabSelected="1" topLeftCell="A19" zoomScale="120" zoomScaleNormal="120" workbookViewId="0">
      <selection activeCell="F43" sqref="F43"/>
    </sheetView>
  </sheetViews>
  <sheetFormatPr defaultColWidth="4.7109375" defaultRowHeight="15" x14ac:dyDescent="0.25"/>
  <cols>
    <col min="10" max="10" width="6.140625" customWidth="1"/>
    <col min="18" max="18" width="6.7109375" bestFit="1" customWidth="1"/>
    <col min="23" max="23" width="8.28515625" bestFit="1" customWidth="1"/>
    <col min="28" max="28" width="4.5703125" customWidth="1"/>
  </cols>
  <sheetData>
    <row r="1" spans="1:46" ht="21.75" thickBot="1" x14ac:dyDescent="0.4">
      <c r="A1" s="106" t="s">
        <v>0</v>
      </c>
      <c r="B1" s="106"/>
      <c r="C1" s="10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5" t="s">
        <v>13</v>
      </c>
      <c r="R1" s="3"/>
      <c r="S1" s="3"/>
      <c r="T1" s="3"/>
      <c r="U1" s="3"/>
      <c r="V1" s="3"/>
      <c r="W1" s="3"/>
      <c r="X1" s="3"/>
      <c r="Y1" s="66"/>
      <c r="Z1" s="67"/>
      <c r="AA1" s="6"/>
      <c r="AB1" s="3"/>
      <c r="AC1" s="3"/>
      <c r="AD1" s="3"/>
      <c r="AE1" s="3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" customHeight="1" thickTop="1" thickBot="1" x14ac:dyDescent="0.3">
      <c r="A2" s="113" t="s">
        <v>2</v>
      </c>
      <c r="B2" s="114"/>
      <c r="C2" s="114"/>
      <c r="D2" s="114"/>
      <c r="E2" s="117" t="s">
        <v>3</v>
      </c>
      <c r="F2" s="117"/>
      <c r="G2" s="119" t="s">
        <v>4</v>
      </c>
      <c r="H2" s="119"/>
      <c r="I2" s="121" t="s">
        <v>1</v>
      </c>
      <c r="J2" s="121"/>
      <c r="K2" s="121"/>
      <c r="L2" s="90" t="s">
        <v>0</v>
      </c>
      <c r="M2" s="90"/>
      <c r="N2" s="90"/>
      <c r="O2" s="91"/>
      <c r="P2" s="3"/>
      <c r="Q2" s="3"/>
      <c r="R2" s="2"/>
      <c r="S2" s="5"/>
      <c r="T2" s="3"/>
      <c r="U2" s="5"/>
      <c r="V2" s="5"/>
      <c r="W2" s="5"/>
      <c r="X2" s="5"/>
      <c r="Y2" s="5"/>
      <c r="Z2" s="5"/>
      <c r="AA2" s="5"/>
      <c r="AB2" s="3"/>
      <c r="AC2" s="3"/>
      <c r="AD2" s="3"/>
      <c r="AE2" s="3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5.75" customHeight="1" thickBot="1" x14ac:dyDescent="0.4">
      <c r="A3" s="115"/>
      <c r="B3" s="116"/>
      <c r="C3" s="116"/>
      <c r="D3" s="116"/>
      <c r="E3" s="118"/>
      <c r="F3" s="118"/>
      <c r="G3" s="120"/>
      <c r="H3" s="120"/>
      <c r="I3" s="122"/>
      <c r="J3" s="122"/>
      <c r="K3" s="122"/>
      <c r="L3" s="92"/>
      <c r="M3" s="92"/>
      <c r="N3" s="92"/>
      <c r="O3" s="93"/>
      <c r="P3" s="7"/>
      <c r="Q3" s="21" t="s">
        <v>23</v>
      </c>
      <c r="R3" s="8"/>
      <c r="S3" s="8"/>
      <c r="T3" s="18" t="s">
        <v>14</v>
      </c>
      <c r="U3" s="9"/>
      <c r="V3" s="9"/>
      <c r="W3" s="9"/>
      <c r="X3" s="9"/>
      <c r="Y3" s="9"/>
      <c r="Z3" s="5"/>
      <c r="AA3" s="5"/>
      <c r="AB3" s="3"/>
      <c r="AC3" s="3"/>
      <c r="AD3" s="3"/>
      <c r="AE3" s="3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3.5" customHeight="1" thickBot="1" x14ac:dyDescent="0.35">
      <c r="A4" s="78">
        <v>5000</v>
      </c>
      <c r="B4" s="79"/>
      <c r="C4" s="79"/>
      <c r="D4" s="79"/>
      <c r="E4" s="102">
        <v>69</v>
      </c>
      <c r="F4" s="102"/>
      <c r="G4" s="76">
        <v>0.04</v>
      </c>
      <c r="H4" s="76"/>
      <c r="I4" s="104">
        <f>IF(A4="","",IF(A4=0,0,IF(E4="","",IF(E4=0,0,IF(G4="","",IF(G4=0,1,(1+G4)^E4))))))</f>
        <v>14.97270995215445</v>
      </c>
      <c r="J4" s="104"/>
      <c r="K4" s="104"/>
      <c r="L4" s="86">
        <f>IF(A4="","",IF(I4="","",A4*I4))</f>
        <v>74863.54976077225</v>
      </c>
      <c r="M4" s="86"/>
      <c r="N4" s="86"/>
      <c r="O4" s="87"/>
      <c r="P4" s="7"/>
      <c r="Q4" s="8"/>
      <c r="R4" s="8"/>
      <c r="S4" s="8"/>
      <c r="T4" s="8"/>
      <c r="U4" s="7"/>
      <c r="V4" s="7"/>
      <c r="W4" s="7"/>
      <c r="X4" s="7"/>
      <c r="Y4" s="7"/>
      <c r="Z4" s="3"/>
      <c r="AA4" s="3"/>
      <c r="AB4" s="3"/>
      <c r="AC4" s="3"/>
      <c r="AD4" s="3"/>
      <c r="AE4" s="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4.25" customHeight="1" thickBot="1" x14ac:dyDescent="0.35">
      <c r="A5" s="80"/>
      <c r="B5" s="81"/>
      <c r="C5" s="81"/>
      <c r="D5" s="81"/>
      <c r="E5" s="103"/>
      <c r="F5" s="103"/>
      <c r="G5" s="77"/>
      <c r="H5" s="77"/>
      <c r="I5" s="105"/>
      <c r="J5" s="105"/>
      <c r="K5" s="105"/>
      <c r="L5" s="88"/>
      <c r="M5" s="88"/>
      <c r="N5" s="88"/>
      <c r="O5" s="89"/>
      <c r="P5" s="7"/>
      <c r="Q5" s="7"/>
      <c r="R5" s="7"/>
      <c r="S5" s="10"/>
      <c r="T5" s="7"/>
      <c r="U5" s="11"/>
      <c r="V5" s="11"/>
      <c r="W5" s="7"/>
      <c r="X5" s="7"/>
      <c r="Y5" s="7"/>
      <c r="Z5" s="3"/>
      <c r="AA5" s="3"/>
      <c r="AB5" s="3"/>
      <c r="AC5" s="3"/>
      <c r="AD5" s="3"/>
      <c r="AE5" s="3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22.5" thickTop="1" thickBot="1" x14ac:dyDescent="0.4">
      <c r="A6" s="20" t="s">
        <v>5</v>
      </c>
      <c r="B6" s="2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7"/>
      <c r="Q6" s="7"/>
      <c r="R6" s="7"/>
      <c r="S6" s="7"/>
      <c r="T6" s="7"/>
      <c r="U6" s="7"/>
      <c r="V6" s="7"/>
      <c r="W6" s="7"/>
      <c r="X6" s="7"/>
      <c r="Y6" s="7"/>
      <c r="Z6" s="3"/>
      <c r="AA6" s="3"/>
      <c r="AB6" s="3"/>
      <c r="AC6" s="3"/>
      <c r="AD6" s="3"/>
      <c r="AE6" s="3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22.5" thickTop="1" thickBot="1" x14ac:dyDescent="0.35">
      <c r="A7" s="107" t="s">
        <v>0</v>
      </c>
      <c r="B7" s="108"/>
      <c r="C7" s="108"/>
      <c r="D7" s="108"/>
      <c r="E7" s="74" t="s">
        <v>3</v>
      </c>
      <c r="F7" s="74"/>
      <c r="G7" s="111" t="s">
        <v>4</v>
      </c>
      <c r="H7" s="111"/>
      <c r="I7" s="94" t="s">
        <v>6</v>
      </c>
      <c r="J7" s="94"/>
      <c r="K7" s="94"/>
      <c r="L7" s="82" t="s">
        <v>5</v>
      </c>
      <c r="M7" s="82"/>
      <c r="N7" s="82"/>
      <c r="O7" s="83"/>
      <c r="P7" s="7"/>
      <c r="Q7" s="22" t="s">
        <v>18</v>
      </c>
      <c r="R7" s="7"/>
      <c r="S7" s="12"/>
      <c r="T7" s="7"/>
      <c r="U7" s="7"/>
      <c r="V7" s="7"/>
      <c r="W7" s="7"/>
      <c r="X7" s="7"/>
      <c r="Y7" s="7"/>
      <c r="Z7" s="3"/>
      <c r="AA7" s="3"/>
      <c r="AB7" s="3"/>
      <c r="AC7" s="3"/>
      <c r="AD7" s="3"/>
      <c r="AE7" s="3"/>
      <c r="AF7" s="1"/>
      <c r="AG7" s="3"/>
      <c r="AH7" s="3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5.75" thickBot="1" x14ac:dyDescent="0.3">
      <c r="A8" s="109"/>
      <c r="B8" s="110"/>
      <c r="C8" s="110"/>
      <c r="D8" s="110"/>
      <c r="E8" s="75"/>
      <c r="F8" s="75"/>
      <c r="G8" s="112"/>
      <c r="H8" s="112"/>
      <c r="I8" s="95"/>
      <c r="J8" s="95"/>
      <c r="K8" s="95"/>
      <c r="L8" s="84"/>
      <c r="M8" s="84"/>
      <c r="N8" s="84"/>
      <c r="O8" s="85"/>
      <c r="P8" s="7"/>
      <c r="Q8" s="7"/>
      <c r="R8" s="7"/>
      <c r="S8" s="7"/>
      <c r="T8" s="7"/>
      <c r="U8" s="7"/>
      <c r="V8" s="7"/>
      <c r="W8" s="7"/>
      <c r="X8" s="7"/>
      <c r="Y8" s="7"/>
      <c r="Z8" s="3"/>
      <c r="AA8" s="3"/>
      <c r="AB8" s="3"/>
      <c r="AC8" s="3"/>
      <c r="AD8" s="3"/>
      <c r="AE8" s="3"/>
      <c r="AF8" s="1"/>
      <c r="AG8" s="3"/>
      <c r="AH8" s="3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14.25" customHeight="1" thickBot="1" x14ac:dyDescent="0.3">
      <c r="A9" s="78"/>
      <c r="B9" s="79"/>
      <c r="C9" s="79"/>
      <c r="D9" s="79"/>
      <c r="E9" s="102"/>
      <c r="F9" s="102"/>
      <c r="G9" s="76"/>
      <c r="H9" s="76"/>
      <c r="I9" s="104" t="str">
        <f>IF(A9="","",IF(A9=0,0,IF(E9="","",IF(E9=0,0,IF(G9="","",IF(G9=0,1,1/(1+G9)^E9))))))</f>
        <v/>
      </c>
      <c r="J9" s="104"/>
      <c r="K9" s="104"/>
      <c r="L9" s="98" t="str">
        <f>IF(A9="","",IF(I9="","",A9*I9))</f>
        <v/>
      </c>
      <c r="M9" s="98"/>
      <c r="N9" s="98"/>
      <c r="O9" s="99"/>
      <c r="P9" s="7"/>
      <c r="Q9" s="7"/>
      <c r="R9" s="7"/>
      <c r="S9" s="7"/>
      <c r="T9" s="7"/>
      <c r="U9" s="7"/>
      <c r="V9" s="7"/>
      <c r="W9" s="7"/>
      <c r="X9" s="7"/>
      <c r="Y9" s="7"/>
      <c r="Z9" s="3"/>
      <c r="AA9" s="3"/>
      <c r="AB9" s="3"/>
      <c r="AC9" s="3"/>
      <c r="AD9" s="3"/>
      <c r="AE9" s="3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14.25" customHeight="1" thickBot="1" x14ac:dyDescent="0.3">
      <c r="A10" s="80"/>
      <c r="B10" s="81"/>
      <c r="C10" s="81"/>
      <c r="D10" s="81"/>
      <c r="E10" s="103"/>
      <c r="F10" s="103"/>
      <c r="G10" s="77"/>
      <c r="H10" s="77"/>
      <c r="I10" s="105"/>
      <c r="J10" s="105"/>
      <c r="K10" s="105"/>
      <c r="L10" s="100"/>
      <c r="M10" s="100"/>
      <c r="N10" s="100"/>
      <c r="O10" s="101"/>
      <c r="P10" s="7"/>
      <c r="Q10" s="7"/>
      <c r="R10" s="7"/>
      <c r="S10" s="7"/>
      <c r="T10" s="7"/>
      <c r="U10" s="7"/>
      <c r="V10" s="7"/>
      <c r="W10" s="7"/>
      <c r="X10" s="29" t="s">
        <v>35</v>
      </c>
      <c r="Y10" s="29"/>
      <c r="Z10" s="30"/>
      <c r="AA10" s="3"/>
      <c r="AB10" s="3"/>
      <c r="AC10" s="3"/>
      <c r="AD10" s="3"/>
      <c r="AE10" s="3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22.5" thickTop="1" thickBot="1" x14ac:dyDescent="0.4">
      <c r="A11" s="4" t="s">
        <v>11</v>
      </c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7"/>
      <c r="Q11" s="7"/>
      <c r="R11" s="7"/>
      <c r="S11" s="7"/>
      <c r="T11" s="7"/>
      <c r="U11" s="7"/>
      <c r="V11" s="7"/>
      <c r="X11" s="28" t="s">
        <v>29</v>
      </c>
      <c r="Y11" s="13"/>
      <c r="Z11" s="3"/>
      <c r="AA11" s="3"/>
      <c r="AB11" s="3"/>
      <c r="AC11" s="3"/>
      <c r="AD11" s="3"/>
      <c r="AE11" s="3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4.75" customHeight="1" thickTop="1" thickBot="1" x14ac:dyDescent="0.35">
      <c r="A12" s="107" t="s">
        <v>7</v>
      </c>
      <c r="B12" s="108"/>
      <c r="C12" s="108"/>
      <c r="D12" s="108"/>
      <c r="E12" s="74" t="s">
        <v>3</v>
      </c>
      <c r="F12" s="74"/>
      <c r="G12" s="111" t="s">
        <v>4</v>
      </c>
      <c r="H12" s="111"/>
      <c r="I12" s="94" t="s">
        <v>1</v>
      </c>
      <c r="J12" s="94"/>
      <c r="K12" s="94"/>
      <c r="L12" s="82" t="s">
        <v>8</v>
      </c>
      <c r="M12" s="82"/>
      <c r="N12" s="82"/>
      <c r="O12" s="83"/>
      <c r="P12" s="7"/>
      <c r="Q12" s="68" t="s">
        <v>19</v>
      </c>
      <c r="R12" s="68"/>
      <c r="S12" s="23" t="s">
        <v>20</v>
      </c>
      <c r="T12" s="14"/>
      <c r="U12" s="14"/>
      <c r="V12" s="72">
        <v>-1</v>
      </c>
      <c r="W12" s="7"/>
      <c r="X12" s="28" t="s">
        <v>30</v>
      </c>
      <c r="Y12" s="13"/>
      <c r="Z12" s="3"/>
      <c r="AA12" s="3"/>
      <c r="AB12" s="3"/>
      <c r="AC12" s="3"/>
      <c r="AD12" s="3"/>
      <c r="AE12" s="3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9.5" customHeight="1" thickBot="1" x14ac:dyDescent="0.4">
      <c r="A13" s="109"/>
      <c r="B13" s="110"/>
      <c r="C13" s="110"/>
      <c r="D13" s="110"/>
      <c r="E13" s="75"/>
      <c r="F13" s="75"/>
      <c r="G13" s="112"/>
      <c r="H13" s="112"/>
      <c r="I13" s="95"/>
      <c r="J13" s="95"/>
      <c r="K13" s="95"/>
      <c r="L13" s="84"/>
      <c r="M13" s="84"/>
      <c r="N13" s="84"/>
      <c r="O13" s="85"/>
      <c r="P13" s="7"/>
      <c r="Q13" s="68"/>
      <c r="R13" s="68"/>
      <c r="S13" s="19"/>
      <c r="T13" s="24" t="s">
        <v>15</v>
      </c>
      <c r="U13" s="8"/>
      <c r="V13" s="72"/>
      <c r="W13" s="19"/>
      <c r="X13" s="7" t="s">
        <v>37</v>
      </c>
      <c r="Y13" s="15"/>
      <c r="Z13" s="3"/>
      <c r="AA13" s="3"/>
      <c r="AB13" s="3"/>
      <c r="AC13" s="3"/>
      <c r="AD13" s="3"/>
      <c r="AE13" s="3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4.25" customHeight="1" thickBot="1" x14ac:dyDescent="0.3">
      <c r="A14" s="78">
        <v>10000</v>
      </c>
      <c r="B14" s="79"/>
      <c r="C14" s="79"/>
      <c r="D14" s="79"/>
      <c r="E14" s="102">
        <v>10</v>
      </c>
      <c r="F14" s="102"/>
      <c r="G14" s="76">
        <v>0.03</v>
      </c>
      <c r="H14" s="76"/>
      <c r="I14" s="96">
        <f>IF(A14="","",IF(A14=0,0,IF(E14="","",IF(E14=0,0,IF(G14="","",IF(G14=0,E14,(((((1+G14)^(E14+1))-1)/G14)-1)))))))</f>
        <v>11.807795690814849</v>
      </c>
      <c r="J14" s="96"/>
      <c r="K14" s="96"/>
      <c r="L14" s="98">
        <f>IF(A14="","",IF(I14="","",A14*I14))</f>
        <v>118077.9569081485</v>
      </c>
      <c r="M14" s="98"/>
      <c r="N14" s="98"/>
      <c r="O14" s="99"/>
      <c r="P14" s="7"/>
      <c r="Q14" s="7"/>
      <c r="R14" s="7"/>
      <c r="S14" s="7"/>
      <c r="T14" s="7"/>
      <c r="U14" s="7"/>
      <c r="V14" s="7"/>
      <c r="W14" s="7"/>
      <c r="X14" s="7" t="s">
        <v>31</v>
      </c>
      <c r="Y14" s="7"/>
      <c r="Z14" s="3"/>
      <c r="AA14" s="3"/>
      <c r="AB14" s="3"/>
      <c r="AC14" s="3"/>
      <c r="AD14" s="3"/>
      <c r="AE14" s="3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4.25" customHeight="1" thickBot="1" x14ac:dyDescent="0.3">
      <c r="A15" s="80"/>
      <c r="B15" s="81"/>
      <c r="C15" s="81"/>
      <c r="D15" s="81"/>
      <c r="E15" s="103"/>
      <c r="F15" s="103"/>
      <c r="G15" s="77"/>
      <c r="H15" s="77"/>
      <c r="I15" s="97"/>
      <c r="J15" s="97"/>
      <c r="K15" s="97"/>
      <c r="L15" s="100"/>
      <c r="M15" s="100"/>
      <c r="N15" s="100"/>
      <c r="O15" s="101"/>
      <c r="P15" s="7"/>
      <c r="Q15" s="7"/>
      <c r="R15" s="7"/>
      <c r="S15" s="7"/>
      <c r="T15" s="7"/>
      <c r="U15" s="7"/>
      <c r="V15" s="7"/>
      <c r="W15" s="7"/>
      <c r="Y15" s="7"/>
      <c r="Z15" s="3"/>
      <c r="AA15" s="3"/>
      <c r="AB15" s="3"/>
      <c r="AC15" s="3"/>
      <c r="AD15" s="3"/>
      <c r="AE15" s="3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22.5" thickTop="1" thickBot="1" x14ac:dyDescent="0.4">
      <c r="A16" s="32" t="s">
        <v>12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7"/>
      <c r="Q16" s="7"/>
      <c r="R16" s="7"/>
      <c r="S16" s="7"/>
      <c r="T16" s="7"/>
      <c r="U16" s="7"/>
      <c r="V16" s="7"/>
      <c r="W16" s="13"/>
      <c r="X16" s="7" t="s">
        <v>32</v>
      </c>
      <c r="Y16" s="13"/>
      <c r="Z16" s="3"/>
      <c r="AA16" s="3"/>
      <c r="AB16" s="3"/>
      <c r="AC16" s="3"/>
      <c r="AD16" s="3"/>
      <c r="AE16" s="3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ht="16.5" thickTop="1" thickBot="1" x14ac:dyDescent="0.3">
      <c r="A17" s="107" t="s">
        <v>7</v>
      </c>
      <c r="B17" s="108"/>
      <c r="C17" s="108"/>
      <c r="D17" s="108"/>
      <c r="E17" s="74" t="s">
        <v>3</v>
      </c>
      <c r="F17" s="74"/>
      <c r="G17" s="111" t="s">
        <v>4</v>
      </c>
      <c r="H17" s="111"/>
      <c r="I17" s="94" t="s">
        <v>1</v>
      </c>
      <c r="J17" s="94"/>
      <c r="K17" s="94"/>
      <c r="L17" s="82" t="s">
        <v>8</v>
      </c>
      <c r="M17" s="82"/>
      <c r="N17" s="82"/>
      <c r="O17" s="83"/>
      <c r="P17" s="7"/>
      <c r="Q17" s="7"/>
      <c r="R17" s="16"/>
      <c r="S17" s="7"/>
      <c r="T17" s="7"/>
      <c r="U17" s="7"/>
      <c r="V17" s="7"/>
      <c r="W17" s="13"/>
      <c r="X17" s="28" t="s">
        <v>33</v>
      </c>
      <c r="Y17" s="13"/>
      <c r="Z17" s="3"/>
      <c r="AA17" s="3"/>
      <c r="AB17" s="3"/>
      <c r="AC17" s="3"/>
      <c r="AD17" s="3"/>
      <c r="AE17" s="3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24" thickBot="1" x14ac:dyDescent="0.4">
      <c r="A18" s="109"/>
      <c r="B18" s="110"/>
      <c r="C18" s="110"/>
      <c r="D18" s="110"/>
      <c r="E18" s="75"/>
      <c r="F18" s="75"/>
      <c r="G18" s="112"/>
      <c r="H18" s="112"/>
      <c r="I18" s="95"/>
      <c r="J18" s="95"/>
      <c r="K18" s="95"/>
      <c r="L18" s="84"/>
      <c r="M18" s="84"/>
      <c r="N18" s="84"/>
      <c r="O18" s="85"/>
      <c r="P18" s="7"/>
      <c r="Q18" s="22" t="s">
        <v>21</v>
      </c>
      <c r="R18" s="7"/>
      <c r="S18" s="25" t="s">
        <v>22</v>
      </c>
      <c r="T18" s="17"/>
      <c r="U18" s="7"/>
      <c r="V18" s="7"/>
      <c r="W18" s="7"/>
      <c r="X18" s="7" t="s">
        <v>30</v>
      </c>
      <c r="Y18" s="7"/>
      <c r="Z18" s="3"/>
      <c r="AA18" s="3"/>
      <c r="AB18" s="3"/>
      <c r="AC18" s="3"/>
      <c r="AD18" s="3"/>
      <c r="AE18" s="3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14.25" customHeight="1" thickBot="1" x14ac:dyDescent="0.4">
      <c r="A19" s="78">
        <v>1000</v>
      </c>
      <c r="B19" s="79"/>
      <c r="C19" s="79"/>
      <c r="D19" s="79"/>
      <c r="E19" s="102">
        <v>10</v>
      </c>
      <c r="F19" s="102"/>
      <c r="G19" s="76">
        <v>0.03</v>
      </c>
      <c r="H19" s="76"/>
      <c r="I19" s="96">
        <f>IF(A19="","",IF(A19=0,0,IF(E19="","",IF(E19=0,0,IF(G19="","",IF(G19=0,E19,(((1+G19)^E19)-1)/G19))))))</f>
        <v>11.463879311470727</v>
      </c>
      <c r="J19" s="96"/>
      <c r="K19" s="96"/>
      <c r="L19" s="98">
        <f>IF(A19="","",IF(I19="","",A19*I19))</f>
        <v>11463.879311470728</v>
      </c>
      <c r="M19" s="98"/>
      <c r="N19" s="98"/>
      <c r="O19" s="99"/>
      <c r="P19" s="7"/>
      <c r="Q19" s="7"/>
      <c r="R19" s="7"/>
      <c r="S19" s="69" t="s">
        <v>15</v>
      </c>
      <c r="T19" s="69"/>
      <c r="U19" s="7"/>
      <c r="V19" s="7"/>
      <c r="W19" s="7"/>
      <c r="X19" s="7" t="s">
        <v>36</v>
      </c>
      <c r="Y19" s="7"/>
      <c r="Z19" s="3"/>
      <c r="AA19" s="3"/>
      <c r="AB19" s="3"/>
      <c r="AC19" s="3"/>
      <c r="AD19" s="3"/>
      <c r="AE19" s="3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4.25" customHeight="1" thickBot="1" x14ac:dyDescent="0.3">
      <c r="A20" s="80"/>
      <c r="B20" s="81"/>
      <c r="C20" s="81"/>
      <c r="D20" s="81"/>
      <c r="E20" s="103"/>
      <c r="F20" s="103"/>
      <c r="G20" s="77"/>
      <c r="H20" s="77"/>
      <c r="I20" s="97"/>
      <c r="J20" s="97"/>
      <c r="K20" s="97"/>
      <c r="L20" s="100"/>
      <c r="M20" s="100"/>
      <c r="N20" s="100"/>
      <c r="O20" s="101"/>
      <c r="P20" s="7"/>
      <c r="Q20" s="7"/>
      <c r="R20" s="7"/>
      <c r="S20" s="7"/>
      <c r="T20" s="7"/>
      <c r="U20" s="7"/>
      <c r="V20" s="7"/>
      <c r="W20" s="7"/>
      <c r="X20" s="7" t="s">
        <v>34</v>
      </c>
      <c r="Y20" s="7"/>
      <c r="Z20" s="3"/>
      <c r="AA20" s="3"/>
      <c r="AB20" s="3"/>
      <c r="AC20" s="3"/>
      <c r="AD20" s="3"/>
      <c r="AE20" s="3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ht="18" customHeight="1" thickTop="1" thickBot="1" x14ac:dyDescent="0.35">
      <c r="A21" s="31" t="s">
        <v>27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7"/>
      <c r="Q21" s="7"/>
      <c r="R21" s="7"/>
      <c r="S21" s="7"/>
      <c r="T21" s="7"/>
      <c r="U21" s="7"/>
      <c r="V21" s="7"/>
      <c r="W21" s="7"/>
      <c r="X21" s="7"/>
      <c r="Y21" s="7"/>
      <c r="Z21" s="3"/>
      <c r="AA21" s="3"/>
      <c r="AB21" s="3"/>
      <c r="AC21" s="3"/>
      <c r="AD21" s="3"/>
      <c r="AE21" s="3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ht="16.5" thickTop="1" thickBot="1" x14ac:dyDescent="0.3">
      <c r="A22" s="107" t="s">
        <v>9</v>
      </c>
      <c r="B22" s="108"/>
      <c r="C22" s="108"/>
      <c r="D22" s="108"/>
      <c r="E22" s="74" t="s">
        <v>3</v>
      </c>
      <c r="F22" s="74"/>
      <c r="G22" s="74" t="s">
        <v>4</v>
      </c>
      <c r="H22" s="74"/>
      <c r="I22" s="94" t="s">
        <v>6</v>
      </c>
      <c r="J22" s="94"/>
      <c r="K22" s="94"/>
      <c r="L22" s="82" t="s">
        <v>10</v>
      </c>
      <c r="M22" s="82"/>
      <c r="N22" s="82"/>
      <c r="O22" s="83"/>
      <c r="P22" s="7"/>
      <c r="Q22" s="7"/>
      <c r="R22" s="7"/>
      <c r="S22" s="7"/>
      <c r="T22" s="7"/>
      <c r="U22" s="7"/>
      <c r="V22" s="7"/>
      <c r="W22" s="7"/>
      <c r="X22" s="7"/>
      <c r="Y22" s="7"/>
      <c r="Z22" s="3"/>
      <c r="AA22" s="3"/>
      <c r="AB22" s="3"/>
      <c r="AC22" s="3"/>
      <c r="AD22" s="3"/>
      <c r="AE22" s="3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19.5" thickBot="1" x14ac:dyDescent="0.35">
      <c r="A23" s="109"/>
      <c r="B23" s="110"/>
      <c r="C23" s="110"/>
      <c r="D23" s="110"/>
      <c r="E23" s="75"/>
      <c r="F23" s="75"/>
      <c r="G23" s="75"/>
      <c r="H23" s="75"/>
      <c r="I23" s="95"/>
      <c r="J23" s="95"/>
      <c r="K23" s="95"/>
      <c r="L23" s="84"/>
      <c r="M23" s="84"/>
      <c r="N23" s="84"/>
      <c r="O23" s="85"/>
      <c r="P23" s="7"/>
      <c r="Q23" s="68" t="s">
        <v>16</v>
      </c>
      <c r="R23" s="19"/>
      <c r="S23" s="26" t="s">
        <v>24</v>
      </c>
      <c r="T23" s="71" t="s">
        <v>17</v>
      </c>
      <c r="U23" s="7"/>
      <c r="V23" s="70" t="s">
        <v>24</v>
      </c>
      <c r="W23" s="70"/>
      <c r="X23" s="7"/>
      <c r="Y23" s="7"/>
      <c r="Z23" s="3"/>
      <c r="AA23" s="3"/>
      <c r="AB23" s="3"/>
      <c r="AC23" s="3"/>
      <c r="AD23" s="3"/>
      <c r="AE23" s="3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14.25" customHeight="1" thickBot="1" x14ac:dyDescent="0.35">
      <c r="A24" s="78">
        <v>100000</v>
      </c>
      <c r="B24" s="79"/>
      <c r="C24" s="79"/>
      <c r="D24" s="79"/>
      <c r="E24" s="102">
        <v>10</v>
      </c>
      <c r="F24" s="102"/>
      <c r="G24" s="76">
        <v>0.03</v>
      </c>
      <c r="H24" s="76"/>
      <c r="I24" s="96">
        <f>IF(A24="","",IF(A24=0,0,IF(E24="","",IF(E24=0,0,IF(G24="","",IF(G24=0,E24,(1-1/((1+G24)^E24))/G24))))))</f>
        <v>8.5302028367758282</v>
      </c>
      <c r="J24" s="96"/>
      <c r="K24" s="96"/>
      <c r="L24" s="98">
        <f>IF(A24="","",IF(A24=0,0,IF(E24="","",IF(E24=0,0,IF(G24="","",IF(G24=0,A24/E24,A24/I24))))))</f>
        <v>11723.050660515961</v>
      </c>
      <c r="M24" s="98"/>
      <c r="N24" s="98"/>
      <c r="O24" s="99"/>
      <c r="P24" s="7"/>
      <c r="Q24" s="68"/>
      <c r="R24" s="7"/>
      <c r="S24" s="27" t="s">
        <v>25</v>
      </c>
      <c r="T24" s="71"/>
      <c r="U24" s="71" t="s">
        <v>26</v>
      </c>
      <c r="V24" s="73">
        <v>1</v>
      </c>
      <c r="W24" s="73"/>
      <c r="X24" s="7"/>
      <c r="Y24" s="7"/>
      <c r="Z24" s="3"/>
      <c r="AA24" s="3"/>
      <c r="AB24" s="3"/>
      <c r="AC24" s="3"/>
      <c r="AD24" s="3"/>
      <c r="AE24" s="3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14.25" customHeight="1" thickBot="1" x14ac:dyDescent="0.35">
      <c r="A25" s="80"/>
      <c r="B25" s="81"/>
      <c r="C25" s="81"/>
      <c r="D25" s="81"/>
      <c r="E25" s="103"/>
      <c r="F25" s="103"/>
      <c r="G25" s="77"/>
      <c r="H25" s="77"/>
      <c r="I25" s="97"/>
      <c r="J25" s="97"/>
      <c r="K25" s="97"/>
      <c r="L25" s="100"/>
      <c r="M25" s="100"/>
      <c r="N25" s="100"/>
      <c r="O25" s="101"/>
      <c r="P25" s="7"/>
      <c r="Q25" s="7"/>
      <c r="R25" s="7"/>
      <c r="S25" s="7"/>
      <c r="T25" s="7"/>
      <c r="U25" s="71"/>
      <c r="V25" s="70" t="s">
        <v>28</v>
      </c>
      <c r="W25" s="70"/>
      <c r="X25" s="7"/>
      <c r="Y25" s="7"/>
      <c r="Z25" s="3"/>
      <c r="AA25" s="3"/>
      <c r="AB25" s="3"/>
      <c r="AC25" s="3"/>
      <c r="AD25" s="3"/>
      <c r="AE25" s="3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ht="15.75" customHeight="1" thickTop="1" thickBot="1" x14ac:dyDescent="0.35">
      <c r="B26" s="34"/>
      <c r="C26" s="34"/>
      <c r="D26" s="34"/>
      <c r="E26" s="34"/>
      <c r="G26" s="35" t="s">
        <v>38</v>
      </c>
      <c r="H26" s="36"/>
      <c r="I26" s="36"/>
      <c r="J26" s="36"/>
      <c r="K26" s="36"/>
      <c r="L26" s="3"/>
      <c r="M26" s="3"/>
      <c r="N26" s="3"/>
      <c r="O26" s="3"/>
      <c r="P26" s="3"/>
      <c r="Q26" s="3"/>
      <c r="R26" s="3"/>
      <c r="S26" s="3"/>
      <c r="T26" s="3"/>
      <c r="U26" s="3"/>
      <c r="V26" s="69" t="s">
        <v>15</v>
      </c>
      <c r="W26" s="69"/>
      <c r="X26" s="3"/>
      <c r="Y26" s="3"/>
      <c r="Z26" s="3"/>
      <c r="AA26" s="3"/>
      <c r="AB26" s="3"/>
      <c r="AC26" s="3"/>
      <c r="AD26" s="3"/>
      <c r="AE26" s="3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ht="15" customHeight="1" thickBot="1" x14ac:dyDescent="0.3">
      <c r="A27" s="38" t="s">
        <v>39</v>
      </c>
      <c r="B27" s="39"/>
      <c r="C27" s="39"/>
      <c r="D27" s="39"/>
      <c r="E27" s="40"/>
      <c r="F27" s="3"/>
      <c r="G27" s="41" t="s">
        <v>40</v>
      </c>
      <c r="H27" s="42"/>
      <c r="I27" s="42"/>
      <c r="J27" s="43"/>
      <c r="K27" s="37" t="s">
        <v>48</v>
      </c>
      <c r="L27" s="44"/>
      <c r="M27" s="45" t="s">
        <v>41</v>
      </c>
      <c r="N27" s="45"/>
      <c r="O27" s="46"/>
      <c r="P27" s="3"/>
      <c r="Q27" s="3"/>
      <c r="R27" s="123" t="s">
        <v>50</v>
      </c>
      <c r="S27" s="124"/>
      <c r="T27" s="124"/>
      <c r="U27" s="124"/>
      <c r="V27" s="124"/>
      <c r="W27" s="124"/>
      <c r="X27" s="124"/>
      <c r="Y27" s="124"/>
      <c r="Z27" s="125"/>
      <c r="AA27" s="3"/>
      <c r="AB27" s="3"/>
      <c r="AC27" s="3"/>
      <c r="AD27" s="3"/>
      <c r="AE27" s="3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20.25" customHeight="1" thickBot="1" x14ac:dyDescent="0.3">
      <c r="A28" s="139">
        <v>118077</v>
      </c>
      <c r="B28" s="140"/>
      <c r="C28" s="140"/>
      <c r="D28" s="140"/>
      <c r="E28" s="141"/>
      <c r="F28" s="3"/>
      <c r="G28" s="3"/>
      <c r="H28" s="134">
        <v>5.51</v>
      </c>
      <c r="I28" s="135"/>
      <c r="J28" s="3"/>
      <c r="K28" s="3"/>
      <c r="L28" s="136">
        <f>IF(A28="","",IF(A28=0,"",H205))</f>
        <v>6506.0427</v>
      </c>
      <c r="M28" s="137"/>
      <c r="N28" s="137"/>
      <c r="O28" s="138"/>
      <c r="P28" s="3"/>
      <c r="Q28" s="3"/>
      <c r="R28" s="126"/>
      <c r="S28" s="127"/>
      <c r="T28" s="127"/>
      <c r="U28" s="127"/>
      <c r="V28" s="127"/>
      <c r="W28" s="127"/>
      <c r="X28" s="127"/>
      <c r="Y28" s="127"/>
      <c r="Z28" s="128"/>
      <c r="AA28" s="3"/>
      <c r="AB28" s="3"/>
      <c r="AC28" s="3"/>
      <c r="AD28" s="3"/>
      <c r="AE28" s="3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26"/>
      <c r="S29" s="127"/>
      <c r="T29" s="127"/>
      <c r="U29" s="127"/>
      <c r="V29" s="127"/>
      <c r="W29" s="127"/>
      <c r="X29" s="127"/>
      <c r="Y29" s="127"/>
      <c r="Z29" s="128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5.75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26"/>
      <c r="S30" s="127"/>
      <c r="T30" s="127"/>
      <c r="U30" s="129"/>
      <c r="V30" s="129"/>
      <c r="W30" s="129"/>
      <c r="X30" s="129"/>
      <c r="Y30" s="129"/>
      <c r="Z30" s="130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59"/>
      <c r="S31" s="59"/>
      <c r="T31" s="60"/>
      <c r="U31" s="51"/>
      <c r="V31" s="50" t="s">
        <v>42</v>
      </c>
      <c r="W31" s="53"/>
      <c r="X31" s="57" t="s">
        <v>43</v>
      </c>
      <c r="Y31" s="58"/>
      <c r="Z31" s="49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31" t="s">
        <v>44</v>
      </c>
      <c r="V32" s="132"/>
      <c r="W32" s="133"/>
      <c r="X32" s="47" t="s">
        <v>45</v>
      </c>
      <c r="Y32" s="47"/>
      <c r="Z32" s="48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15.75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51"/>
      <c r="V33" s="50">
        <v>57</v>
      </c>
      <c r="W33" s="52"/>
      <c r="X33" s="143">
        <v>4.25</v>
      </c>
      <c r="Y33" s="144"/>
      <c r="Z33" s="145"/>
      <c r="AA33" s="1"/>
      <c r="AB33" s="6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16.5" thickTop="1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51"/>
      <c r="V34" s="50">
        <v>58</v>
      </c>
      <c r="W34" s="53"/>
      <c r="X34" s="143">
        <v>4.3540000000000001</v>
      </c>
      <c r="Y34" s="144"/>
      <c r="Z34" s="145"/>
      <c r="AA34" s="1"/>
      <c r="AB34" s="62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51"/>
      <c r="V35" s="50">
        <v>59</v>
      </c>
      <c r="W35" s="53"/>
      <c r="X35" s="143">
        <v>4.468</v>
      </c>
      <c r="Y35" s="144"/>
      <c r="Z35" s="145"/>
      <c r="AA35" s="1"/>
      <c r="AB35" s="63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5.75" thickBot="1" x14ac:dyDescent="0.3">
      <c r="A36" s="1"/>
      <c r="B36" s="1"/>
      <c r="C36" s="1"/>
      <c r="D36" s="1"/>
      <c r="E36" s="1"/>
      <c r="F36" s="1"/>
      <c r="G36" s="1"/>
      <c r="H36" s="6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51"/>
      <c r="V36" s="50">
        <v>60</v>
      </c>
      <c r="W36" s="53"/>
      <c r="X36" s="143">
        <v>4.5890000000000004</v>
      </c>
      <c r="Y36" s="144"/>
      <c r="Z36" s="145"/>
      <c r="AA36" s="1"/>
      <c r="AB36" s="63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5.75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51"/>
      <c r="V37" s="50">
        <v>61</v>
      </c>
      <c r="W37" s="53"/>
      <c r="X37" s="143">
        <v>4.7190000000000003</v>
      </c>
      <c r="Y37" s="144"/>
      <c r="Z37" s="145"/>
      <c r="AA37" s="1"/>
      <c r="AB37" s="63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15.7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51"/>
      <c r="V38" s="50">
        <v>62</v>
      </c>
      <c r="W38" s="53"/>
      <c r="X38" s="143">
        <v>4.8559999999999999</v>
      </c>
      <c r="Y38" s="144"/>
      <c r="Z38" s="145"/>
      <c r="AA38" s="1"/>
      <c r="AB38" s="63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16.5" thickBot="1" x14ac:dyDescent="0.3">
      <c r="A39" s="1"/>
      <c r="B39" s="1"/>
      <c r="C39" s="65" t="s">
        <v>52</v>
      </c>
      <c r="D39" s="6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51"/>
      <c r="V39" s="50">
        <v>63</v>
      </c>
      <c r="W39" s="53"/>
      <c r="X39" s="143">
        <v>5.0019999999999998</v>
      </c>
      <c r="Y39" s="144"/>
      <c r="Z39" s="145"/>
      <c r="AA39" s="1"/>
      <c r="AB39" s="63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6.5" thickBot="1" x14ac:dyDescent="0.3">
      <c r="A40" s="1"/>
      <c r="B40" s="1"/>
      <c r="C40" s="65" t="s">
        <v>51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51"/>
      <c r="V40" s="50">
        <v>64</v>
      </c>
      <c r="W40" s="53"/>
      <c r="X40" s="143">
        <v>5.1589999999999998</v>
      </c>
      <c r="Y40" s="144"/>
      <c r="Z40" s="145"/>
      <c r="AA40" s="1"/>
      <c r="AB40" s="63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15.75" thickBo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51"/>
      <c r="V41" s="50">
        <v>65</v>
      </c>
      <c r="W41" s="53"/>
      <c r="X41" s="143">
        <v>5.3259999999999996</v>
      </c>
      <c r="Y41" s="144"/>
      <c r="Z41" s="145"/>
      <c r="AA41" s="1"/>
      <c r="AB41" s="63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15.7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51"/>
      <c r="V42" s="50">
        <v>66</v>
      </c>
      <c r="W42" s="53"/>
      <c r="X42" s="143">
        <v>5.5060000000000002</v>
      </c>
      <c r="Y42" s="144"/>
      <c r="Z42" s="145"/>
      <c r="AA42" s="1"/>
      <c r="AB42" s="63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5.75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51"/>
      <c r="V43" s="50">
        <v>67</v>
      </c>
      <c r="W43" s="53"/>
      <c r="X43" s="143">
        <v>5.7</v>
      </c>
      <c r="Y43" s="144"/>
      <c r="Z43" s="145"/>
      <c r="AA43" s="1"/>
      <c r="AB43" s="63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51"/>
      <c r="V44" s="50">
        <v>68</v>
      </c>
      <c r="W44" s="53"/>
      <c r="X44" s="143">
        <v>5.91</v>
      </c>
      <c r="Y44" s="144"/>
      <c r="Z44" s="145"/>
      <c r="AA44" s="1"/>
      <c r="AB44" s="63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51"/>
      <c r="V45" s="50">
        <v>69</v>
      </c>
      <c r="W45" s="53"/>
      <c r="X45" s="143">
        <v>6.1349999999999998</v>
      </c>
      <c r="Y45" s="144"/>
      <c r="Z45" s="145"/>
      <c r="AA45" s="1"/>
      <c r="AB45" s="63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54"/>
      <c r="V46" s="55">
        <v>70</v>
      </c>
      <c r="W46" s="56"/>
      <c r="X46" s="146">
        <v>6.3780000000000001</v>
      </c>
      <c r="Y46" s="147"/>
      <c r="Z46" s="148"/>
      <c r="AA46" s="1"/>
      <c r="AB46" s="63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idden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hidden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hidden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hidden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hidden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 hidden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hidden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hidden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1:46" hidden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 hidden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 hidden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 hidden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1:46" hidden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 hidden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hidden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hidden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hidden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hidden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hidden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hidden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hidden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hidden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hidden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hidden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hidden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 hidden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 hidden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 hidden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 hidden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hidden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hidden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 hidden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 hidden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 hidden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hidden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hidden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hidden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hidden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hidden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 hidden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hidden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hidden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hidden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hidden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hidden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hidden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hidden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hidden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hidden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hidden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hidden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hidden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hidden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hidden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hidden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hidden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hidden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hidden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hidden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hidden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hidden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hidden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hidden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hidden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 hidden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 hidden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 hidden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 hidden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 hidden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 hidden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 hidden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 hidden="1" x14ac:dyDescent="0.25"/>
    <row r="173" spans="1:46" hidden="1" x14ac:dyDescent="0.25"/>
    <row r="174" spans="1:46" hidden="1" x14ac:dyDescent="0.25"/>
    <row r="175" spans="1:46" hidden="1" x14ac:dyDescent="0.25"/>
    <row r="176" spans="1:4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spans="3:11" hidden="1" x14ac:dyDescent="0.25"/>
    <row r="194" spans="3:11" hidden="1" x14ac:dyDescent="0.25"/>
    <row r="195" spans="3:11" hidden="1" x14ac:dyDescent="0.25"/>
    <row r="196" spans="3:11" hidden="1" x14ac:dyDescent="0.25"/>
    <row r="197" spans="3:11" hidden="1" x14ac:dyDescent="0.25"/>
    <row r="198" spans="3:11" hidden="1" x14ac:dyDescent="0.25"/>
    <row r="199" spans="3:11" hidden="1" x14ac:dyDescent="0.25"/>
    <row r="200" spans="3:11" hidden="1" x14ac:dyDescent="0.25"/>
    <row r="201" spans="3:11" hidden="1" x14ac:dyDescent="0.25"/>
    <row r="202" spans="3:11" hidden="1" x14ac:dyDescent="0.25">
      <c r="C202" s="149" t="s">
        <v>46</v>
      </c>
      <c r="D202" s="149"/>
      <c r="E202" s="149"/>
      <c r="F202" s="149"/>
    </row>
    <row r="203" spans="3:11" hidden="1" x14ac:dyDescent="0.25">
      <c r="C203" s="149"/>
      <c r="D203" s="149"/>
      <c r="E203" s="149"/>
      <c r="F203" s="149"/>
      <c r="J203" t="s">
        <v>47</v>
      </c>
    </row>
    <row r="204" spans="3:11" ht="15.75" hidden="1" thickBot="1" x14ac:dyDescent="0.3">
      <c r="C204" s="149"/>
      <c r="D204" s="149"/>
      <c r="E204" s="149"/>
      <c r="F204" s="149"/>
    </row>
    <row r="205" spans="3:11" ht="15.75" hidden="1" thickBot="1" x14ac:dyDescent="0.3">
      <c r="C205" s="150"/>
      <c r="D205" s="150"/>
      <c r="H205" s="154">
        <f>A28*H28/100</f>
        <v>6506.0427</v>
      </c>
      <c r="I205" s="155"/>
      <c r="J205" s="155"/>
      <c r="K205" s="156"/>
    </row>
    <row r="206" spans="3:11" hidden="1" x14ac:dyDescent="0.25">
      <c r="C206" s="142">
        <v>4</v>
      </c>
      <c r="D206" s="142"/>
      <c r="F206" s="50">
        <v>57</v>
      </c>
      <c r="G206" s="151">
        <v>4.25</v>
      </c>
      <c r="H206" s="152"/>
      <c r="I206" s="153"/>
      <c r="J206" t="s">
        <v>49</v>
      </c>
    </row>
    <row r="207" spans="3:11" hidden="1" x14ac:dyDescent="0.25">
      <c r="C207" s="142">
        <v>4.25</v>
      </c>
      <c r="D207" s="142"/>
      <c r="F207" s="50">
        <v>58</v>
      </c>
      <c r="G207" s="151">
        <v>4.3540000000000001</v>
      </c>
      <c r="H207" s="152"/>
      <c r="I207" s="153"/>
    </row>
    <row r="208" spans="3:11" hidden="1" x14ac:dyDescent="0.25">
      <c r="C208" s="142">
        <v>4.3499999999999996</v>
      </c>
      <c r="D208" s="142"/>
      <c r="F208" s="50">
        <v>59</v>
      </c>
      <c r="G208" s="151">
        <v>4.468</v>
      </c>
      <c r="H208" s="152"/>
      <c r="I208" s="153"/>
    </row>
    <row r="209" spans="3:9" hidden="1" x14ac:dyDescent="0.25">
      <c r="C209" s="142">
        <v>4.47</v>
      </c>
      <c r="D209" s="142"/>
      <c r="F209" s="50">
        <v>60</v>
      </c>
      <c r="G209" s="151">
        <v>4.5890000000000004</v>
      </c>
      <c r="H209" s="152"/>
      <c r="I209" s="153"/>
    </row>
    <row r="210" spans="3:9" hidden="1" x14ac:dyDescent="0.25">
      <c r="C210" s="142">
        <v>4.5</v>
      </c>
      <c r="D210" s="142"/>
      <c r="F210" s="50">
        <v>61</v>
      </c>
      <c r="G210" s="151">
        <v>4.7190000000000003</v>
      </c>
      <c r="H210" s="152"/>
      <c r="I210" s="153"/>
    </row>
    <row r="211" spans="3:9" hidden="1" x14ac:dyDescent="0.25">
      <c r="C211" s="142">
        <v>4.59</v>
      </c>
      <c r="D211" s="142"/>
      <c r="F211" s="50">
        <v>62</v>
      </c>
      <c r="G211" s="151">
        <v>4.8559999999999999</v>
      </c>
      <c r="H211" s="152"/>
      <c r="I211" s="153"/>
    </row>
    <row r="212" spans="3:9" hidden="1" x14ac:dyDescent="0.25">
      <c r="C212" s="142">
        <v>4.72</v>
      </c>
      <c r="D212" s="142"/>
      <c r="F212" s="50">
        <v>63</v>
      </c>
      <c r="G212" s="151">
        <v>5.0019999999999998</v>
      </c>
      <c r="H212" s="152"/>
      <c r="I212" s="153"/>
    </row>
    <row r="213" spans="3:9" hidden="1" x14ac:dyDescent="0.25">
      <c r="C213" s="142">
        <v>4.75</v>
      </c>
      <c r="D213" s="142"/>
      <c r="F213" s="50">
        <v>64</v>
      </c>
      <c r="G213" s="151">
        <v>5.1589999999999998</v>
      </c>
      <c r="H213" s="152"/>
      <c r="I213" s="153"/>
    </row>
    <row r="214" spans="3:9" hidden="1" x14ac:dyDescent="0.25">
      <c r="C214" s="142">
        <v>4.8600000000000003</v>
      </c>
      <c r="D214" s="142"/>
      <c r="F214" s="50">
        <v>65</v>
      </c>
      <c r="G214" s="151">
        <v>5.3259999999999996</v>
      </c>
      <c r="H214" s="152"/>
      <c r="I214" s="153"/>
    </row>
    <row r="215" spans="3:9" hidden="1" x14ac:dyDescent="0.25">
      <c r="C215" s="142">
        <v>5</v>
      </c>
      <c r="D215" s="142"/>
      <c r="F215" s="50">
        <v>66</v>
      </c>
      <c r="G215" s="151">
        <v>5.5060000000000002</v>
      </c>
      <c r="H215" s="152"/>
      <c r="I215" s="153"/>
    </row>
    <row r="216" spans="3:9" hidden="1" x14ac:dyDescent="0.25">
      <c r="C216" s="142">
        <v>5.16</v>
      </c>
      <c r="D216" s="142"/>
      <c r="F216" s="50">
        <v>67</v>
      </c>
      <c r="G216" s="151">
        <v>5.7</v>
      </c>
      <c r="H216" s="152"/>
      <c r="I216" s="153"/>
    </row>
    <row r="217" spans="3:9" hidden="1" x14ac:dyDescent="0.25">
      <c r="C217" s="142">
        <v>5.25</v>
      </c>
      <c r="D217" s="142"/>
      <c r="F217" s="50">
        <v>68</v>
      </c>
      <c r="G217" s="151">
        <v>5.91</v>
      </c>
      <c r="H217" s="152"/>
      <c r="I217" s="153"/>
    </row>
    <row r="218" spans="3:9" hidden="1" x14ac:dyDescent="0.25">
      <c r="C218" s="142">
        <v>5.33</v>
      </c>
      <c r="D218" s="142"/>
      <c r="F218" s="50">
        <v>69</v>
      </c>
      <c r="G218" s="143">
        <v>6.1349999999999998</v>
      </c>
      <c r="H218" s="144"/>
      <c r="I218" s="145"/>
    </row>
    <row r="219" spans="3:9" ht="15.75" hidden="1" thickBot="1" x14ac:dyDescent="0.3">
      <c r="C219" s="142">
        <v>5.5</v>
      </c>
      <c r="D219" s="142"/>
      <c r="F219" s="55">
        <v>70</v>
      </c>
      <c r="G219" s="146">
        <v>6.3780000000000001</v>
      </c>
      <c r="H219" s="147"/>
      <c r="I219" s="148"/>
    </row>
    <row r="220" spans="3:9" hidden="1" x14ac:dyDescent="0.25">
      <c r="C220" s="142">
        <v>5.51</v>
      </c>
      <c r="D220" s="142"/>
    </row>
    <row r="221" spans="3:9" hidden="1" x14ac:dyDescent="0.25">
      <c r="C221" s="142">
        <v>5.7</v>
      </c>
      <c r="D221" s="142"/>
    </row>
    <row r="222" spans="3:9" hidden="1" x14ac:dyDescent="0.25">
      <c r="C222" s="142">
        <v>5.75</v>
      </c>
      <c r="D222" s="142"/>
    </row>
    <row r="223" spans="3:9" hidden="1" x14ac:dyDescent="0.25">
      <c r="C223" s="142">
        <v>5.91</v>
      </c>
      <c r="D223" s="142"/>
    </row>
    <row r="224" spans="3:9" hidden="1" x14ac:dyDescent="0.25">
      <c r="C224" s="142">
        <v>6</v>
      </c>
      <c r="D224" s="142"/>
    </row>
    <row r="225" spans="3:4" hidden="1" x14ac:dyDescent="0.25">
      <c r="C225" s="142">
        <v>6.14</v>
      </c>
      <c r="D225" s="142"/>
    </row>
    <row r="226" spans="3:4" hidden="1" x14ac:dyDescent="0.25">
      <c r="C226" s="142">
        <v>6.25</v>
      </c>
      <c r="D226" s="142"/>
    </row>
    <row r="227" spans="3:4" hidden="1" x14ac:dyDescent="0.25">
      <c r="C227" s="142">
        <v>6.38</v>
      </c>
      <c r="D227" s="142"/>
    </row>
    <row r="228" spans="3:4" hidden="1" x14ac:dyDescent="0.25">
      <c r="C228" s="142">
        <v>6.5</v>
      </c>
      <c r="D228" s="142"/>
    </row>
    <row r="229" spans="3:4" hidden="1" x14ac:dyDescent="0.25">
      <c r="C229" s="142">
        <v>6.75</v>
      </c>
      <c r="D229" s="142"/>
    </row>
    <row r="230" spans="3:4" hidden="1" x14ac:dyDescent="0.25">
      <c r="C230" s="142">
        <v>7</v>
      </c>
      <c r="D230" s="142"/>
    </row>
    <row r="231" spans="3:4" hidden="1" x14ac:dyDescent="0.25">
      <c r="C231" s="142">
        <v>7.25</v>
      </c>
      <c r="D231" s="142"/>
    </row>
    <row r="232" spans="3:4" hidden="1" x14ac:dyDescent="0.25">
      <c r="C232" s="142">
        <v>7.5</v>
      </c>
      <c r="D232" s="142"/>
    </row>
    <row r="233" spans="3:4" hidden="1" x14ac:dyDescent="0.25">
      <c r="C233" s="142">
        <v>7.75</v>
      </c>
      <c r="D233" s="142"/>
    </row>
    <row r="234" spans="3:4" hidden="1" x14ac:dyDescent="0.25">
      <c r="C234" s="142">
        <v>8</v>
      </c>
      <c r="D234" s="142"/>
    </row>
    <row r="235" spans="3:4" hidden="1" x14ac:dyDescent="0.25">
      <c r="C235" s="142">
        <v>8.25</v>
      </c>
      <c r="D235" s="142"/>
    </row>
    <row r="236" spans="3:4" hidden="1" x14ac:dyDescent="0.25">
      <c r="C236" s="142">
        <v>8.5</v>
      </c>
      <c r="D236" s="142"/>
    </row>
    <row r="237" spans="3:4" hidden="1" x14ac:dyDescent="0.25">
      <c r="C237" s="142">
        <v>8.75</v>
      </c>
      <c r="D237" s="142"/>
    </row>
    <row r="238" spans="3:4" hidden="1" x14ac:dyDescent="0.25">
      <c r="C238" s="142">
        <v>9</v>
      </c>
      <c r="D238" s="142"/>
    </row>
    <row r="239" spans="3:4" hidden="1" x14ac:dyDescent="0.25">
      <c r="C239" s="142">
        <v>9.25</v>
      </c>
      <c r="D239" s="142"/>
    </row>
    <row r="240" spans="3:4" hidden="1" x14ac:dyDescent="0.25">
      <c r="C240" s="142">
        <v>9.5</v>
      </c>
      <c r="D240" s="142"/>
    </row>
    <row r="241" spans="3:4" hidden="1" x14ac:dyDescent="0.25">
      <c r="C241" s="142">
        <v>9.75</v>
      </c>
      <c r="D241" s="142"/>
    </row>
    <row r="242" spans="3:4" hidden="1" x14ac:dyDescent="0.25">
      <c r="C242" s="142">
        <v>10</v>
      </c>
      <c r="D242" s="142"/>
    </row>
    <row r="243" spans="3:4" hidden="1" x14ac:dyDescent="0.25"/>
    <row r="244" spans="3:4" hidden="1" x14ac:dyDescent="0.25"/>
    <row r="245" spans="3:4" hidden="1" x14ac:dyDescent="0.25"/>
    <row r="246" spans="3:4" hidden="1" x14ac:dyDescent="0.25"/>
    <row r="247" spans="3:4" hidden="1" x14ac:dyDescent="0.25"/>
    <row r="248" spans="3:4" hidden="1" x14ac:dyDescent="0.25"/>
    <row r="249" spans="3:4" hidden="1" x14ac:dyDescent="0.25"/>
    <row r="250" spans="3:4" hidden="1" x14ac:dyDescent="0.25"/>
    <row r="251" spans="3:4" hidden="1" x14ac:dyDescent="0.25"/>
    <row r="252" spans="3:4" hidden="1" x14ac:dyDescent="0.25"/>
    <row r="253" spans="3:4" hidden="1" x14ac:dyDescent="0.25"/>
    <row r="254" spans="3:4" hidden="1" x14ac:dyDescent="0.25"/>
    <row r="255" spans="3:4" hidden="1" x14ac:dyDescent="0.25"/>
    <row r="256" spans="3:4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</sheetData>
  <sheetProtection password="DD86" sheet="1" objects="1" scenarios="1"/>
  <mergeCells count="135">
    <mergeCell ref="C205:D205"/>
    <mergeCell ref="C242:D242"/>
    <mergeCell ref="G216:I216"/>
    <mergeCell ref="G217:I217"/>
    <mergeCell ref="G218:I218"/>
    <mergeCell ref="G219:I219"/>
    <mergeCell ref="C206:D206"/>
    <mergeCell ref="C207:D207"/>
    <mergeCell ref="C208:D208"/>
    <mergeCell ref="G211:I211"/>
    <mergeCell ref="G212:I212"/>
    <mergeCell ref="G213:I213"/>
    <mergeCell ref="G214:I214"/>
    <mergeCell ref="G215:I215"/>
    <mergeCell ref="G206:I206"/>
    <mergeCell ref="G207:I207"/>
    <mergeCell ref="G208:I208"/>
    <mergeCell ref="G209:I209"/>
    <mergeCell ref="G210:I210"/>
    <mergeCell ref="H205:K205"/>
    <mergeCell ref="C219:D219"/>
    <mergeCell ref="C220:D220"/>
    <mergeCell ref="C221:D221"/>
    <mergeCell ref="C222:D222"/>
    <mergeCell ref="X33:Z33"/>
    <mergeCell ref="X34:Z34"/>
    <mergeCell ref="X35:Z35"/>
    <mergeCell ref="X36:Z36"/>
    <mergeCell ref="X37:Z37"/>
    <mergeCell ref="X38:Z38"/>
    <mergeCell ref="X39:Z39"/>
    <mergeCell ref="X40:Z40"/>
    <mergeCell ref="X41:Z41"/>
    <mergeCell ref="X42:Z42"/>
    <mergeCell ref="X43:Z43"/>
    <mergeCell ref="X44:Z44"/>
    <mergeCell ref="X45:Z45"/>
    <mergeCell ref="X46:Z46"/>
    <mergeCell ref="C238:D238"/>
    <mergeCell ref="C239:D239"/>
    <mergeCell ref="C240:D240"/>
    <mergeCell ref="C241:D241"/>
    <mergeCell ref="C202:F204"/>
    <mergeCell ref="C233:D233"/>
    <mergeCell ref="C234:D234"/>
    <mergeCell ref="C235:D235"/>
    <mergeCell ref="C236:D236"/>
    <mergeCell ref="C237:D237"/>
    <mergeCell ref="C229:D229"/>
    <mergeCell ref="C230:D230"/>
    <mergeCell ref="C231:D231"/>
    <mergeCell ref="C232:D232"/>
    <mergeCell ref="C224:D224"/>
    <mergeCell ref="C225:D225"/>
    <mergeCell ref="C226:D226"/>
    <mergeCell ref="C227:D227"/>
    <mergeCell ref="C228:D228"/>
    <mergeCell ref="C223:D223"/>
    <mergeCell ref="C214:D214"/>
    <mergeCell ref="C215:D215"/>
    <mergeCell ref="C216:D216"/>
    <mergeCell ref="C217:D217"/>
    <mergeCell ref="C218:D218"/>
    <mergeCell ref="C209:D209"/>
    <mergeCell ref="C210:D210"/>
    <mergeCell ref="C211:D211"/>
    <mergeCell ref="C212:D212"/>
    <mergeCell ref="C213:D213"/>
    <mergeCell ref="R27:Z30"/>
    <mergeCell ref="U32:W32"/>
    <mergeCell ref="H28:I28"/>
    <mergeCell ref="L28:O28"/>
    <mergeCell ref="A28:E28"/>
    <mergeCell ref="A12:D13"/>
    <mergeCell ref="E12:F13"/>
    <mergeCell ref="E14:F15"/>
    <mergeCell ref="A14:D15"/>
    <mergeCell ref="G12:H13"/>
    <mergeCell ref="G14:H15"/>
    <mergeCell ref="A17:D18"/>
    <mergeCell ref="E17:F18"/>
    <mergeCell ref="G17:H18"/>
    <mergeCell ref="I17:K18"/>
    <mergeCell ref="L17:O18"/>
    <mergeCell ref="A19:D20"/>
    <mergeCell ref="E19:F20"/>
    <mergeCell ref="G19:H20"/>
    <mergeCell ref="I19:K20"/>
    <mergeCell ref="L19:O20"/>
    <mergeCell ref="A22:D23"/>
    <mergeCell ref="E22:F23"/>
    <mergeCell ref="E24:F25"/>
    <mergeCell ref="A1:C1"/>
    <mergeCell ref="A7:D8"/>
    <mergeCell ref="E7:F8"/>
    <mergeCell ref="G7:H8"/>
    <mergeCell ref="I7:K8"/>
    <mergeCell ref="A2:D3"/>
    <mergeCell ref="A4:D5"/>
    <mergeCell ref="E4:F5"/>
    <mergeCell ref="G4:H5"/>
    <mergeCell ref="I4:K5"/>
    <mergeCell ref="E2:F3"/>
    <mergeCell ref="G2:H3"/>
    <mergeCell ref="I2:K3"/>
    <mergeCell ref="G22:H23"/>
    <mergeCell ref="G24:H25"/>
    <mergeCell ref="A24:D25"/>
    <mergeCell ref="L7:O8"/>
    <mergeCell ref="L4:O5"/>
    <mergeCell ref="L2:O3"/>
    <mergeCell ref="I12:K13"/>
    <mergeCell ref="I14:K15"/>
    <mergeCell ref="I22:K23"/>
    <mergeCell ref="L22:O23"/>
    <mergeCell ref="I24:K25"/>
    <mergeCell ref="L24:O25"/>
    <mergeCell ref="L12:O13"/>
    <mergeCell ref="L14:O15"/>
    <mergeCell ref="A9:D10"/>
    <mergeCell ref="E9:F10"/>
    <mergeCell ref="G9:H10"/>
    <mergeCell ref="I9:K10"/>
    <mergeCell ref="L9:O10"/>
    <mergeCell ref="Y1:Z1"/>
    <mergeCell ref="Q23:Q24"/>
    <mergeCell ref="V26:W26"/>
    <mergeCell ref="V25:W25"/>
    <mergeCell ref="V23:W23"/>
    <mergeCell ref="T23:T24"/>
    <mergeCell ref="V12:V13"/>
    <mergeCell ref="Q12:R13"/>
    <mergeCell ref="S19:T19"/>
    <mergeCell ref="U24:U25"/>
    <mergeCell ref="V24:W24"/>
  </mergeCells>
  <dataValidations count="1">
    <dataValidation type="list" allowBlank="1" showInputMessage="1" showErrorMessage="1" sqref="H28:I28">
      <formula1>C205:C242</formula1>
    </dataValidation>
  </dataValidations>
  <hyperlinks>
    <hyperlink ref="C40" r:id="rId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Foglio1</vt:lpstr>
      <vt:lpstr>Foglio2</vt:lpstr>
      <vt:lpstr>Foglio3</vt:lpstr>
      <vt:lpstr>Sheet1</vt:lpstr>
      <vt:lpstr>Foglio1!Print_Area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Mezzacapo</dc:creator>
  <cp:lastModifiedBy>aluppi</cp:lastModifiedBy>
  <cp:lastPrinted>2016-02-08T12:06:53Z</cp:lastPrinted>
  <dcterms:created xsi:type="dcterms:W3CDTF">2012-10-19T16:28:07Z</dcterms:created>
  <dcterms:modified xsi:type="dcterms:W3CDTF">2016-05-20T08:48:05Z</dcterms:modified>
</cp:coreProperties>
</file>