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DD86" lockStructure="1"/>
  <bookViews>
    <workbookView xWindow="360" yWindow="150" windowWidth="10515" windowHeight="283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Foglio1!$A$1:$R$46</definedName>
  </definedNames>
  <calcPr calcId="144525"/>
</workbook>
</file>

<file path=xl/calcChain.xml><?xml version="1.0" encoding="utf-8"?>
<calcChain xmlns="http://schemas.openxmlformats.org/spreadsheetml/2006/main">
  <c r="A283" i="1" l="1"/>
  <c r="A282" i="1"/>
  <c r="J280" i="1"/>
  <c r="O9" i="1" s="1"/>
  <c r="A280" i="1"/>
  <c r="A75" i="1"/>
  <c r="N30" i="1" s="1"/>
  <c r="A278" i="1"/>
  <c r="H12" i="1" l="1"/>
  <c r="A284" i="1" s="1"/>
  <c r="H24" i="1" s="1"/>
  <c r="W279" i="1"/>
  <c r="H22" i="1"/>
  <c r="A80" i="1" s="1"/>
  <c r="N26" i="1" s="1"/>
  <c r="H20" i="1"/>
  <c r="E17" i="1"/>
  <c r="A275" i="1" l="1"/>
  <c r="L18" i="1" s="1"/>
  <c r="A281" i="1"/>
  <c r="Q17" i="1" s="1"/>
  <c r="A285" i="1"/>
  <c r="H26" i="1" s="1"/>
  <c r="A286" i="1" s="1"/>
  <c r="J204" i="1" l="1"/>
  <c r="B38" i="1"/>
  <c r="H28" i="1"/>
  <c r="A287" i="1" s="1"/>
  <c r="H32" i="1" l="1"/>
  <c r="B291" i="1" l="1"/>
  <c r="L32" i="1" s="1"/>
  <c r="A290" i="1"/>
  <c r="L31" i="1" s="1"/>
  <c r="J206" i="1"/>
  <c r="L36" i="1" s="1"/>
  <c r="A308" i="1" l="1"/>
  <c r="H42" i="1" s="1"/>
  <c r="B303" i="1"/>
  <c r="L41" i="1" s="1"/>
  <c r="F305" i="1" s="1"/>
  <c r="A292" i="1"/>
  <c r="L33" i="1" s="1"/>
  <c r="B293" i="1" s="1"/>
  <c r="N34" i="1" s="1"/>
  <c r="L43" i="1" l="1"/>
</calcChain>
</file>

<file path=xl/sharedStrings.xml><?xml version="1.0" encoding="utf-8"?>
<sst xmlns="http://schemas.openxmlformats.org/spreadsheetml/2006/main" count="116" uniqueCount="110">
  <si>
    <t>NOMINATIVO :</t>
  </si>
  <si>
    <t>ETA'</t>
  </si>
  <si>
    <t>IMPORTO PENSIONE</t>
  </si>
  <si>
    <t xml:space="preserve">ANNO PENSIONE </t>
  </si>
  <si>
    <t>DURATA</t>
  </si>
  <si>
    <t>IMPORTO RIVALUTATO STIPENDIO</t>
  </si>
  <si>
    <t>MONTANTE UTILE</t>
  </si>
  <si>
    <t>IMPORTO CONTRIBUTO ANNUO PIP/FONDO PENSIONE</t>
  </si>
  <si>
    <t>ANNO STIPULA</t>
  </si>
  <si>
    <t>Indici Istat</t>
  </si>
  <si>
    <t>coefficienti presunti conversione in rendita</t>
  </si>
  <si>
    <t>diversa %copertura</t>
  </si>
  <si>
    <t xml:space="preserve">INTEGRAZIONE RENDITA </t>
  </si>
  <si>
    <t>IPOTESI TASSO DI INTERESSE</t>
  </si>
  <si>
    <t>L36</t>
  </si>
  <si>
    <t>N.B.</t>
  </si>
  <si>
    <t xml:space="preserve">Le caselle  di colore </t>
  </si>
  <si>
    <t xml:space="preserve">sono da selezionare </t>
  </si>
  <si>
    <t>mediante la freccia ed il cursore che appare subito dopo aver cliccato sulla casella</t>
  </si>
  <si>
    <t xml:space="preserve">sono scrivibili, quindi </t>
  </si>
  <si>
    <t>importo assegno sociale</t>
  </si>
  <si>
    <t xml:space="preserve">anno  </t>
  </si>
  <si>
    <t>€</t>
  </si>
  <si>
    <t xml:space="preserve"> </t>
  </si>
  <si>
    <t>E17</t>
  </si>
  <si>
    <t>Q17</t>
  </si>
  <si>
    <t>H20</t>
  </si>
  <si>
    <t>H10</t>
  </si>
  <si>
    <t>H12</t>
  </si>
  <si>
    <t>H26</t>
  </si>
  <si>
    <t>H28</t>
  </si>
  <si>
    <t>H32</t>
  </si>
  <si>
    <t>L31</t>
  </si>
  <si>
    <t>SE(H32=0;"";SE(H32*0,7*H30/100&lt;=V13*0,5;"anche interamente riscuotibile";H32*0,5))</t>
  </si>
  <si>
    <t>L32</t>
  </si>
  <si>
    <t>SE(L33="";"";H28*0,5)</t>
  </si>
  <si>
    <t>SE(L32="";"";SE(L32="anche interamente riscuotibile";"";"più rendita annua di"))</t>
  </si>
  <si>
    <t>L33</t>
  </si>
  <si>
    <t>P33</t>
  </si>
  <si>
    <t>H22</t>
  </si>
  <si>
    <t>H24</t>
  </si>
  <si>
    <t>SE(Q24&lt;H24;A300;SE(Q24=H24;A301;H20*Q24/100))</t>
  </si>
  <si>
    <t>formula in A290</t>
  </si>
  <si>
    <t>formula in A291</t>
  </si>
  <si>
    <t>formula in A292</t>
  </si>
  <si>
    <t>formula in A293</t>
  </si>
  <si>
    <t>E17-L17</t>
  </si>
  <si>
    <t>H8</t>
  </si>
  <si>
    <t>% inferiore Efeso</t>
  </si>
  <si>
    <t>% uguale Efeso</t>
  </si>
  <si>
    <t>SE(H32*0,7*H30/100&gt;V13*0,5;"riscuotibile max 50% pari a";"")</t>
  </si>
  <si>
    <t>H10/H8*100</t>
  </si>
  <si>
    <t>DECORRENZA DELLA PENSIONE</t>
  </si>
  <si>
    <t>REDDITO LORDO ANTE PENSIONE</t>
  </si>
  <si>
    <t>PENSIONE LORDA ANTICIPATA</t>
  </si>
  <si>
    <t>TASSO DI SOSTITUZIONE %</t>
  </si>
  <si>
    <t>I dati, nelle caselle di colore</t>
  </si>
  <si>
    <t>automaticamente dal sistema</t>
  </si>
  <si>
    <t xml:space="preserve">vengono ripresi, o calcolati, ed inseriti </t>
  </si>
  <si>
    <r>
      <t>i dati,</t>
    </r>
    <r>
      <rPr>
        <b/>
        <sz val="10"/>
        <color rgb="FFFF0000"/>
        <rFont val="Arial"/>
        <family val="2"/>
      </rPr>
      <t xml:space="preserve"> rilevati da Epheso</t>
    </r>
    <r>
      <rPr>
        <b/>
        <sz val="10"/>
        <color indexed="16"/>
        <rFont val="Arial"/>
        <family val="2"/>
      </rPr>
      <t>, devono essere inseriti mediante tastiera</t>
    </r>
  </si>
  <si>
    <t>ETA’</t>
  </si>
  <si>
    <t>sostituzione</t>
  </si>
  <si>
    <t xml:space="preserve">   Tasso di </t>
  </si>
  <si>
    <t xml:space="preserve">invece di </t>
  </si>
  <si>
    <t>aumentando la percentuale, aumenta l'importo della rendita, del relativo montante e del contributo</t>
  </si>
  <si>
    <t>COPERTURA CONTEGGI  EPHESO  %</t>
  </si>
  <si>
    <t xml:space="preserve"> come da conteggi Epheso</t>
  </si>
  <si>
    <t xml:space="preserve">   DIFFERENZA</t>
  </si>
  <si>
    <t>età al pensionamento</t>
  </si>
  <si>
    <t>al pensionamento</t>
  </si>
  <si>
    <t>Quindi riepilogando, è necessario :</t>
  </si>
  <si>
    <t xml:space="preserve"> riempire tutte le caselle di colore </t>
  </si>
  <si>
    <t xml:space="preserve">      e di colore </t>
  </si>
  <si>
    <t>di calcolare :</t>
  </si>
  <si>
    <t xml:space="preserve">.- il montante necessario per ottenere la rendita integrativa </t>
  </si>
  <si>
    <t>.- l'importo della rendita integrativa necessaria</t>
  </si>
  <si>
    <t xml:space="preserve">.- il versamento annuo da effettuare per l'intera durata del piano   </t>
  </si>
  <si>
    <t xml:space="preserve">per i </t>
  </si>
  <si>
    <t>anni mancanti alla quiescenza :</t>
  </si>
  <si>
    <r>
      <t>variando il</t>
    </r>
    <r>
      <rPr>
        <b/>
        <i/>
        <sz val="10"/>
        <color rgb="FFFF0000"/>
        <rFont val="Calibri"/>
        <family val="2"/>
        <scheme val="minor"/>
      </rPr>
      <t xml:space="preserve"> Tasso di sotituzione</t>
    </r>
    <r>
      <rPr>
        <b/>
        <sz val="10"/>
        <color rgb="FFFF0000"/>
        <rFont val="Calibri"/>
        <family val="2"/>
        <scheme val="minor"/>
      </rPr>
      <t xml:space="preserve"> si modifica l'importo del montante e del contributo (Più alto è il Tasso di sostituzione  e meno montante (con conseguente minor spesa) è necessario per ottenere la rendita integrativa richiesta e, viceversa)</t>
    </r>
  </si>
  <si>
    <t>variando l'ipotesi di tasso di interesse medio cui viene investito il contributo, si modifica l'importo del contributo stesso (Minore è l'ipotesi di rendimento maggiore sarà l'importo annuo che il cliente dovrà versare e, viceversa)</t>
  </si>
  <si>
    <t xml:space="preserve">che i dati che si inseriscono in questi ultimi riquadri permettono </t>
  </si>
  <si>
    <t>Note utili per l'operatore</t>
  </si>
  <si>
    <t>facendo attenzione, in base a quanto detto nelle note precedenti,</t>
  </si>
  <si>
    <t>Risparmio fiscale (aliquota ipotizzata)</t>
  </si>
  <si>
    <t>Aliquote fiscali</t>
  </si>
  <si>
    <t>L41</t>
  </si>
  <si>
    <t>CONTRIBUTO EFFETTIVO</t>
  </si>
  <si>
    <r>
      <rPr>
        <b/>
        <sz val="11"/>
        <color rgb="FF002060"/>
        <rFont val="Calibri"/>
        <family val="2"/>
        <scheme val="minor"/>
      </rPr>
      <t xml:space="preserve">SCEGLI </t>
    </r>
    <r>
      <rPr>
        <b/>
        <sz val="11"/>
        <color rgb="FFC00000"/>
        <rFont val="Calibri"/>
        <family val="2"/>
        <scheme val="minor"/>
      </rPr>
      <t>DIVERSA % COPERTURA</t>
    </r>
  </si>
  <si>
    <r>
      <t xml:space="preserve">N.B. : </t>
    </r>
    <r>
      <rPr>
        <b/>
        <u/>
        <sz val="11"/>
        <color rgb="FF002060"/>
        <rFont val="Calibri"/>
        <family val="2"/>
        <scheme val="minor"/>
      </rPr>
      <t>I VALORI INDICATI SONO AL LORDO DEI CARICAMENTI E DELLE IMPOSTE</t>
    </r>
  </si>
  <si>
    <r>
      <rPr>
        <b/>
        <sz val="11"/>
        <color rgb="FF002060"/>
        <rFont val="Calibri"/>
        <family val="2"/>
        <scheme val="minor"/>
      </rPr>
      <t>IMPORTO REND.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DIVERSA % COPERT.</t>
    </r>
  </si>
  <si>
    <t>N26</t>
  </si>
  <si>
    <t>SE(H26="";"";SE(Q24&lt;=H24;0;H26-H22))</t>
  </si>
  <si>
    <t>Se(H28="";"";H28/H30*100)</t>
  </si>
  <si>
    <t>P6</t>
  </si>
  <si>
    <t>A280</t>
  </si>
  <si>
    <t>O9</t>
  </si>
  <si>
    <t>L18</t>
  </si>
  <si>
    <t>Promemoria</t>
  </si>
  <si>
    <t>ALIQUOTE IMPOSTE</t>
  </si>
  <si>
    <t>Oltre</t>
  </si>
  <si>
    <t>Fino</t>
  </si>
  <si>
    <t>%</t>
  </si>
  <si>
    <t>tasso sotituzione dal 2016 al 2018</t>
  </si>
  <si>
    <t>per orientare la scelta sul dato da inserire, la sottoindicata tabella riporta, in base all'età di pensionamento, i coefficienti INPS validi dal 2015 a tutto il 2018 (che possono essere selezionati, tra gli altri, nella casella  H 30) :</t>
  </si>
  <si>
    <t>DATI RICAVABILI DA EPHESO :</t>
  </si>
  <si>
    <t>CONTEGGI CHE INTEGRANO QUELLI DI EPHESO</t>
  </si>
  <si>
    <t>donna</t>
  </si>
  <si>
    <t>Aggiornamento a Maggio 2016</t>
  </si>
  <si>
    <t>www.assiweb.net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</si>
</sst>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5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22"/>
      <color theme="0"/>
      <name val="Calibri"/>
      <family val="2"/>
      <scheme val="minor"/>
    </font>
    <font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indexed="12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16"/>
      <name val="Arial"/>
      <family val="2"/>
    </font>
    <font>
      <b/>
      <sz val="10"/>
      <color indexed="12"/>
      <name val="Arial"/>
      <family val="2"/>
    </font>
    <font>
      <b/>
      <sz val="11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u/>
      <sz val="11"/>
      <color rgb="FFC0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b/>
      <sz val="12"/>
      <color rgb="FF002060"/>
      <name val="Arial"/>
      <family val="2"/>
    </font>
    <font>
      <b/>
      <sz val="16"/>
      <color rgb="FF00206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2060"/>
      <name val="Arial"/>
      <family val="2"/>
    </font>
    <font>
      <b/>
      <sz val="8"/>
      <color rgb="FF002060"/>
      <name val="Arial"/>
      <family val="2"/>
    </font>
    <font>
      <sz val="11"/>
      <color rgb="FF000066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206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12"/>
      </left>
      <right style="medium">
        <color indexed="64"/>
      </right>
      <top style="thin">
        <color indexed="12"/>
      </top>
      <bottom style="thin">
        <color indexed="12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rgb="FF002060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rgb="FF002060"/>
      </right>
      <top style="dotted">
        <color indexed="64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206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265">
    <xf numFmtId="0" fontId="0" fillId="0" borderId="0" xfId="0"/>
    <xf numFmtId="0" fontId="0" fillId="6" borderId="0" xfId="0" applyFill="1"/>
    <xf numFmtId="0" fontId="0" fillId="6" borderId="0" xfId="0" applyFill="1" applyBorder="1"/>
    <xf numFmtId="0" fontId="0" fillId="6" borderId="9" xfId="0" applyFill="1" applyBorder="1"/>
    <xf numFmtId="0" fontId="0" fillId="6" borderId="13" xfId="0" applyFill="1" applyBorder="1"/>
    <xf numFmtId="0" fontId="0" fillId="6" borderId="10" xfId="0" applyFill="1" applyBorder="1"/>
    <xf numFmtId="0" fontId="0" fillId="6" borderId="14" xfId="0" applyFill="1" applyBorder="1"/>
    <xf numFmtId="0" fontId="0" fillId="6" borderId="12" xfId="0" applyFill="1" applyBorder="1"/>
    <xf numFmtId="0" fontId="0" fillId="6" borderId="1" xfId="0" applyFill="1" applyBorder="1"/>
    <xf numFmtId="0" fontId="0" fillId="6" borderId="6" xfId="0" applyFill="1" applyBorder="1"/>
    <xf numFmtId="0" fontId="4" fillId="6" borderId="14" xfId="0" applyFont="1" applyFill="1" applyBorder="1"/>
    <xf numFmtId="0" fontId="4" fillId="6" borderId="0" xfId="0" applyFont="1" applyFill="1" applyBorder="1"/>
    <xf numFmtId="0" fontId="4" fillId="6" borderId="12" xfId="0" applyFont="1" applyFill="1" applyBorder="1"/>
    <xf numFmtId="0" fontId="4" fillId="6" borderId="15" xfId="0" applyFont="1" applyFill="1" applyBorder="1"/>
    <xf numFmtId="0" fontId="4" fillId="6" borderId="8" xfId="0" applyFont="1" applyFill="1" applyBorder="1"/>
    <xf numFmtId="0" fontId="4" fillId="6" borderId="16" xfId="0" applyFont="1" applyFill="1" applyBorder="1"/>
    <xf numFmtId="0" fontId="6" fillId="6" borderId="0" xfId="0" applyFont="1" applyFill="1" applyBorder="1"/>
    <xf numFmtId="0" fontId="7" fillId="6" borderId="0" xfId="0" applyFont="1" applyFill="1" applyBorder="1"/>
    <xf numFmtId="0" fontId="4" fillId="6" borderId="0" xfId="0" applyFont="1" applyFill="1" applyBorder="1" applyAlignment="1"/>
    <xf numFmtId="0" fontId="9" fillId="6" borderId="0" xfId="0" applyFont="1" applyFill="1" applyBorder="1"/>
    <xf numFmtId="0" fontId="10" fillId="6" borderId="14" xfId="0" applyFont="1" applyFill="1" applyBorder="1"/>
    <xf numFmtId="0" fontId="5" fillId="6" borderId="0" xfId="0" applyFont="1" applyFill="1" applyBorder="1"/>
    <xf numFmtId="0" fontId="11" fillId="6" borderId="0" xfId="0" applyFont="1" applyFill="1" applyBorder="1"/>
    <xf numFmtId="4" fontId="5" fillId="6" borderId="0" xfId="0" applyNumberFormat="1" applyFont="1" applyFill="1" applyBorder="1" applyAlignment="1"/>
    <xf numFmtId="0" fontId="12" fillId="6" borderId="14" xfId="0" applyFont="1" applyFill="1" applyBorder="1"/>
    <xf numFmtId="0" fontId="13" fillId="6" borderId="14" xfId="0" applyFont="1" applyFill="1" applyBorder="1"/>
    <xf numFmtId="0" fontId="0" fillId="6" borderId="0" xfId="0" applyFont="1" applyFill="1" applyBorder="1"/>
    <xf numFmtId="0" fontId="3" fillId="6" borderId="0" xfId="0" applyFont="1" applyFill="1"/>
    <xf numFmtId="0" fontId="15" fillId="6" borderId="0" xfId="0" applyFont="1" applyFill="1"/>
    <xf numFmtId="0" fontId="11" fillId="6" borderId="0" xfId="0" applyFont="1" applyFill="1"/>
    <xf numFmtId="0" fontId="16" fillId="6" borderId="0" xfId="0" applyFont="1" applyFill="1"/>
    <xf numFmtId="0" fontId="13" fillId="6" borderId="0" xfId="0" applyFont="1" applyFill="1"/>
    <xf numFmtId="0" fontId="1" fillId="6" borderId="0" xfId="0" applyFont="1" applyFill="1" applyBorder="1" applyAlignment="1">
      <alignment vertical="center" wrapText="1"/>
    </xf>
    <xf numFmtId="0" fontId="1" fillId="6" borderId="0" xfId="0" applyFont="1" applyFill="1" applyBorder="1" applyAlignment="1">
      <alignment horizontal="center" vertical="center"/>
    </xf>
    <xf numFmtId="2" fontId="0" fillId="6" borderId="0" xfId="0" applyNumberFormat="1" applyFill="1" applyBorder="1" applyAlignment="1"/>
    <xf numFmtId="1" fontId="0" fillId="6" borderId="0" xfId="0" applyNumberFormat="1" applyFill="1" applyBorder="1"/>
    <xf numFmtId="4" fontId="0" fillId="6" borderId="0" xfId="0" applyNumberFormat="1" applyFill="1" applyBorder="1"/>
    <xf numFmtId="0" fontId="18" fillId="6" borderId="0" xfId="0" applyFont="1" applyFill="1" applyBorder="1"/>
    <xf numFmtId="0" fontId="5" fillId="6" borderId="0" xfId="0" applyFont="1" applyFill="1" applyBorder="1" applyAlignment="1">
      <alignment horizontal="left"/>
    </xf>
    <xf numFmtId="0" fontId="19" fillId="6" borderId="0" xfId="0" applyFont="1" applyFill="1" applyBorder="1"/>
    <xf numFmtId="164" fontId="5" fillId="6" borderId="0" xfId="0" applyNumberFormat="1" applyFont="1" applyFill="1" applyBorder="1" applyAlignment="1"/>
    <xf numFmtId="4" fontId="4" fillId="6" borderId="0" xfId="0" applyNumberFormat="1" applyFont="1" applyFill="1" applyBorder="1" applyAlignment="1"/>
    <xf numFmtId="4" fontId="12" fillId="6" borderId="0" xfId="0" applyNumberFormat="1" applyFont="1" applyFill="1" applyBorder="1" applyAlignment="1"/>
    <xf numFmtId="0" fontId="11" fillId="6" borderId="14" xfId="0" applyFont="1" applyFill="1" applyBorder="1"/>
    <xf numFmtId="0" fontId="6" fillId="6" borderId="14" xfId="0" applyFont="1" applyFill="1" applyBorder="1"/>
    <xf numFmtId="0" fontId="21" fillId="6" borderId="14" xfId="0" applyFont="1" applyFill="1" applyBorder="1"/>
    <xf numFmtId="0" fontId="0" fillId="6" borderId="0" xfId="0" applyFill="1" applyAlignment="1">
      <alignment vertical="center" wrapText="1"/>
    </xf>
    <xf numFmtId="0" fontId="0" fillId="4" borderId="26" xfId="0" applyFill="1" applyBorder="1"/>
    <xf numFmtId="0" fontId="16" fillId="8" borderId="2" xfId="0" applyFont="1" applyFill="1" applyBorder="1"/>
    <xf numFmtId="0" fontId="25" fillId="6" borderId="0" xfId="0" applyFont="1" applyFill="1" applyBorder="1"/>
    <xf numFmtId="0" fontId="17" fillId="6" borderId="0" xfId="0" applyFont="1" applyFill="1" applyAlignment="1">
      <alignment horizontal="center"/>
    </xf>
    <xf numFmtId="0" fontId="0" fillId="6" borderId="31" xfId="0" applyFill="1" applyBorder="1"/>
    <xf numFmtId="0" fontId="0" fillId="6" borderId="32" xfId="0" applyFill="1" applyBorder="1"/>
    <xf numFmtId="0" fontId="17" fillId="6" borderId="33" xfId="0" applyFont="1" applyFill="1" applyBorder="1" applyAlignment="1">
      <alignment horizontal="center"/>
    </xf>
    <xf numFmtId="0" fontId="0" fillId="6" borderId="28" xfId="0" applyFill="1" applyBorder="1"/>
    <xf numFmtId="0" fontId="24" fillId="6" borderId="0" xfId="0" applyFont="1" applyFill="1" applyAlignment="1">
      <alignment horizontal="center" vertical="center" wrapText="1" readingOrder="1"/>
    </xf>
    <xf numFmtId="0" fontId="24" fillId="6" borderId="0" xfId="0" applyFont="1" applyFill="1" applyBorder="1" applyAlignment="1">
      <alignment horizontal="center" vertical="center" wrapText="1" readingOrder="1"/>
    </xf>
    <xf numFmtId="0" fontId="23" fillId="6" borderId="0" xfId="0" applyFont="1" applyFill="1" applyBorder="1" applyAlignment="1">
      <alignment horizontal="center" vertical="center" wrapText="1" readingOrder="1"/>
    </xf>
    <xf numFmtId="0" fontId="29" fillId="6" borderId="0" xfId="0" applyFont="1" applyFill="1" applyBorder="1"/>
    <xf numFmtId="0" fontId="17" fillId="6" borderId="37" xfId="0" applyFont="1" applyFill="1" applyBorder="1"/>
    <xf numFmtId="0" fontId="17" fillId="6" borderId="38" xfId="0" applyFont="1" applyFill="1" applyBorder="1"/>
    <xf numFmtId="0" fontId="17" fillId="6" borderId="39" xfId="0" applyFont="1" applyFill="1" applyBorder="1"/>
    <xf numFmtId="0" fontId="17" fillId="6" borderId="41" xfId="0" applyFont="1" applyFill="1" applyBorder="1"/>
    <xf numFmtId="0" fontId="17" fillId="6" borderId="42" xfId="0" applyFont="1" applyFill="1" applyBorder="1"/>
    <xf numFmtId="0" fontId="17" fillId="6" borderId="43" xfId="0" applyFont="1" applyFill="1" applyBorder="1"/>
    <xf numFmtId="0" fontId="0" fillId="2" borderId="2" xfId="0" applyFill="1" applyBorder="1"/>
    <xf numFmtId="0" fontId="0" fillId="8" borderId="2" xfId="0" applyFill="1" applyBorder="1"/>
    <xf numFmtId="0" fontId="31" fillId="6" borderId="0" xfId="0" applyFont="1" applyFill="1"/>
    <xf numFmtId="0" fontId="31" fillId="6" borderId="31" xfId="0" applyFont="1" applyFill="1" applyBorder="1"/>
    <xf numFmtId="0" fontId="31" fillId="6" borderId="0" xfId="0" applyFont="1" applyFill="1" applyBorder="1"/>
    <xf numFmtId="0" fontId="27" fillId="6" borderId="0" xfId="0" applyFont="1" applyFill="1"/>
    <xf numFmtId="0" fontId="32" fillId="6" borderId="0" xfId="0" applyFont="1" applyFill="1"/>
    <xf numFmtId="0" fontId="33" fillId="6" borderId="0" xfId="0" applyFont="1" applyFill="1"/>
    <xf numFmtId="0" fontId="0" fillId="6" borderId="47" xfId="0" applyFill="1" applyBorder="1"/>
    <xf numFmtId="0" fontId="17" fillId="6" borderId="48" xfId="0" applyFont="1" applyFill="1" applyBorder="1" applyAlignment="1">
      <alignment horizontal="center"/>
    </xf>
    <xf numFmtId="0" fontId="17" fillId="6" borderId="49" xfId="0" applyFont="1" applyFill="1" applyBorder="1"/>
    <xf numFmtId="0" fontId="17" fillId="6" borderId="47" xfId="0" applyFont="1" applyFill="1" applyBorder="1" applyAlignment="1">
      <alignment horizontal="left"/>
    </xf>
    <xf numFmtId="0" fontId="17" fillId="6" borderId="48" xfId="0" applyFont="1" applyFill="1" applyBorder="1"/>
    <xf numFmtId="0" fontId="17" fillId="6" borderId="50" xfId="0" applyFont="1" applyFill="1" applyBorder="1"/>
    <xf numFmtId="0" fontId="11" fillId="2" borderId="2" xfId="0" applyFont="1" applyFill="1" applyBorder="1"/>
    <xf numFmtId="4" fontId="4" fillId="6" borderId="0" xfId="0" applyNumberFormat="1" applyFont="1" applyFill="1" applyBorder="1" applyAlignment="1">
      <alignment horizontal="center"/>
    </xf>
    <xf numFmtId="0" fontId="0" fillId="6" borderId="1" xfId="0" applyFont="1" applyFill="1" applyBorder="1"/>
    <xf numFmtId="0" fontId="0" fillId="0" borderId="0" xfId="0" applyBorder="1"/>
    <xf numFmtId="0" fontId="35" fillId="6" borderId="0" xfId="0" applyFont="1" applyFill="1" applyBorder="1"/>
    <xf numFmtId="0" fontId="36" fillId="6" borderId="0" xfId="0" applyFont="1" applyFill="1"/>
    <xf numFmtId="0" fontId="37" fillId="6" borderId="0" xfId="0" applyFont="1" applyFill="1" applyBorder="1"/>
    <xf numFmtId="0" fontId="38" fillId="6" borderId="0" xfId="0" applyFont="1" applyFill="1" applyBorder="1"/>
    <xf numFmtId="0" fontId="38" fillId="6" borderId="12" xfId="0" applyFont="1" applyFill="1" applyBorder="1"/>
    <xf numFmtId="4" fontId="37" fillId="6" borderId="0" xfId="0" applyNumberFormat="1" applyFont="1" applyFill="1" applyBorder="1" applyAlignment="1"/>
    <xf numFmtId="0" fontId="39" fillId="6" borderId="0" xfId="0" applyFont="1" applyFill="1" applyBorder="1"/>
    <xf numFmtId="0" fontId="39" fillId="6" borderId="0" xfId="0" applyFont="1" applyFill="1"/>
    <xf numFmtId="0" fontId="17" fillId="6" borderId="5" xfId="0" applyFont="1" applyFill="1" applyBorder="1"/>
    <xf numFmtId="0" fontId="17" fillId="6" borderId="0" xfId="0" applyFont="1" applyFill="1"/>
    <xf numFmtId="0" fontId="17" fillId="6" borderId="0" xfId="0" applyFont="1" applyFill="1" applyAlignment="1">
      <alignment horizontal="right"/>
    </xf>
    <xf numFmtId="0" fontId="35" fillId="6" borderId="14" xfId="0" applyFont="1" applyFill="1" applyBorder="1"/>
    <xf numFmtId="0" fontId="17" fillId="6" borderId="14" xfId="0" applyFont="1" applyFill="1" applyBorder="1"/>
    <xf numFmtId="0" fontId="37" fillId="6" borderId="14" xfId="0" applyFont="1" applyFill="1" applyBorder="1"/>
    <xf numFmtId="0" fontId="44" fillId="6" borderId="0" xfId="0" applyFont="1" applyFill="1" applyBorder="1"/>
    <xf numFmtId="1" fontId="0" fillId="6" borderId="34" xfId="0" applyNumberFormat="1" applyFill="1" applyBorder="1"/>
    <xf numFmtId="0" fontId="0" fillId="6" borderId="36" xfId="0" applyFill="1" applyBorder="1"/>
    <xf numFmtId="0" fontId="28" fillId="6" borderId="0" xfId="0" applyFont="1" applyFill="1" applyBorder="1"/>
    <xf numFmtId="0" fontId="45" fillId="6" borderId="0" xfId="0" applyFont="1" applyFill="1"/>
    <xf numFmtId="0" fontId="17" fillId="6" borderId="0" xfId="0" applyFont="1" applyFill="1" applyBorder="1" applyAlignment="1">
      <alignment horizontal="center"/>
    </xf>
    <xf numFmtId="0" fontId="17" fillId="6" borderId="70" xfId="0" applyFont="1" applyFill="1" applyBorder="1"/>
    <xf numFmtId="0" fontId="17" fillId="6" borderId="12" xfId="0" applyFont="1" applyFill="1" applyBorder="1"/>
    <xf numFmtId="0" fontId="0" fillId="6" borderId="5" xfId="0" applyFill="1" applyBorder="1"/>
    <xf numFmtId="0" fontId="17" fillId="6" borderId="1" xfId="0" applyFont="1" applyFill="1" applyBorder="1" applyAlignment="1">
      <alignment horizontal="center"/>
    </xf>
    <xf numFmtId="0" fontId="17" fillId="6" borderId="6" xfId="0" applyFont="1" applyFill="1" applyBorder="1"/>
    <xf numFmtId="0" fontId="19" fillId="6" borderId="0" xfId="1" applyFont="1" applyFill="1" applyBorder="1"/>
    <xf numFmtId="0" fontId="0" fillId="6" borderId="0" xfId="0" applyFill="1" applyBorder="1" applyAlignment="1">
      <alignment horizontal="center"/>
    </xf>
    <xf numFmtId="2" fontId="0" fillId="6" borderId="57" xfId="0" applyNumberFormat="1" applyFill="1" applyBorder="1" applyAlignment="1">
      <alignment horizontal="center"/>
    </xf>
    <xf numFmtId="2" fontId="0" fillId="6" borderId="42" xfId="0" applyNumberFormat="1" applyFill="1" applyBorder="1" applyAlignment="1">
      <alignment horizontal="center"/>
    </xf>
    <xf numFmtId="0" fontId="0" fillId="6" borderId="0" xfId="0" applyFill="1" applyAlignment="1">
      <alignment horizontal="center"/>
    </xf>
    <xf numFmtId="4" fontId="0" fillId="6" borderId="34" xfId="0" applyNumberFormat="1" applyFill="1" applyBorder="1" applyAlignment="1">
      <alignment horizontal="center"/>
    </xf>
    <xf numFmtId="4" fontId="0" fillId="6" borderId="36" xfId="0" applyNumberFormat="1" applyFill="1" applyBorder="1" applyAlignment="1">
      <alignment horizontal="center"/>
    </xf>
    <xf numFmtId="2" fontId="0" fillId="6" borderId="38" xfId="0" applyNumberFormat="1" applyFill="1" applyBorder="1" applyAlignment="1">
      <alignment horizontal="center"/>
    </xf>
    <xf numFmtId="2" fontId="0" fillId="6" borderId="40" xfId="0" applyNumberFormat="1" applyFill="1" applyBorder="1" applyAlignment="1">
      <alignment horizontal="center"/>
    </xf>
    <xf numFmtId="2" fontId="0" fillId="6" borderId="0" xfId="0" applyNumberFormat="1" applyFill="1" applyBorder="1" applyAlignment="1">
      <alignment horizontal="center"/>
    </xf>
    <xf numFmtId="4" fontId="10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6" fillId="6" borderId="60" xfId="0" applyFont="1" applyFill="1" applyBorder="1" applyAlignment="1">
      <alignment horizontal="center"/>
    </xf>
    <xf numFmtId="0" fontId="36" fillId="6" borderId="59" xfId="0" applyFont="1" applyFill="1" applyBorder="1" applyAlignment="1">
      <alignment horizontal="center"/>
    </xf>
    <xf numFmtId="0" fontId="36" fillId="6" borderId="2" xfId="0" applyFont="1" applyFill="1" applyBorder="1" applyAlignment="1">
      <alignment horizontal="center"/>
    </xf>
    <xf numFmtId="0" fontId="36" fillId="6" borderId="58" xfId="0" applyFont="1" applyFill="1" applyBorder="1" applyAlignment="1">
      <alignment horizontal="center"/>
    </xf>
    <xf numFmtId="0" fontId="36" fillId="6" borderId="63" xfId="0" applyFont="1" applyFill="1" applyBorder="1" applyAlignment="1">
      <alignment horizontal="center"/>
    </xf>
    <xf numFmtId="0" fontId="36" fillId="6" borderId="65" xfId="0" applyFont="1" applyFill="1" applyBorder="1" applyAlignment="1">
      <alignment horizontal="center"/>
    </xf>
    <xf numFmtId="0" fontId="36" fillId="6" borderId="66" xfId="0" applyFont="1" applyFill="1" applyBorder="1" applyAlignment="1">
      <alignment horizontal="center"/>
    </xf>
    <xf numFmtId="0" fontId="36" fillId="6" borderId="67" xfId="0" applyFont="1" applyFill="1" applyBorder="1" applyAlignment="1">
      <alignment horizontal="center"/>
    </xf>
    <xf numFmtId="0" fontId="36" fillId="6" borderId="68" xfId="0" applyFont="1" applyFill="1" applyBorder="1" applyAlignment="1">
      <alignment horizontal="center"/>
    </xf>
    <xf numFmtId="0" fontId="46" fillId="6" borderId="9" xfId="0" applyFont="1" applyFill="1" applyBorder="1" applyAlignment="1">
      <alignment horizontal="center"/>
    </xf>
    <xf numFmtId="0" fontId="46" fillId="6" borderId="13" xfId="0" applyFont="1" applyFill="1" applyBorder="1" applyAlignment="1">
      <alignment horizontal="center"/>
    </xf>
    <xf numFmtId="0" fontId="46" fillId="6" borderId="10" xfId="0" applyFont="1" applyFill="1" applyBorder="1" applyAlignment="1">
      <alignment horizontal="center"/>
    </xf>
    <xf numFmtId="0" fontId="47" fillId="6" borderId="5" xfId="0" applyFont="1" applyFill="1" applyBorder="1" applyAlignment="1">
      <alignment horizontal="center"/>
    </xf>
    <xf numFmtId="0" fontId="47" fillId="6" borderId="1" xfId="0" applyFont="1" applyFill="1" applyBorder="1" applyAlignment="1">
      <alignment horizontal="center"/>
    </xf>
    <xf numFmtId="0" fontId="47" fillId="6" borderId="6" xfId="0" applyFont="1" applyFill="1" applyBorder="1" applyAlignment="1">
      <alignment horizontal="center"/>
    </xf>
    <xf numFmtId="0" fontId="26" fillId="6" borderId="27" xfId="0" applyFont="1" applyFill="1" applyBorder="1" applyAlignment="1">
      <alignment horizontal="left" wrapText="1"/>
    </xf>
    <xf numFmtId="0" fontId="26" fillId="6" borderId="28" xfId="0" applyFont="1" applyFill="1" applyBorder="1" applyAlignment="1">
      <alignment horizontal="left" wrapText="1"/>
    </xf>
    <xf numFmtId="0" fontId="26" fillId="6" borderId="29" xfId="0" applyFont="1" applyFill="1" applyBorder="1" applyAlignment="1">
      <alignment horizontal="left" wrapText="1"/>
    </xf>
    <xf numFmtId="0" fontId="26" fillId="6" borderId="30" xfId="0" applyFont="1" applyFill="1" applyBorder="1" applyAlignment="1">
      <alignment horizontal="left" wrapText="1"/>
    </xf>
    <xf numFmtId="0" fontId="26" fillId="6" borderId="0" xfId="0" applyFont="1" applyFill="1" applyBorder="1" applyAlignment="1">
      <alignment horizontal="left" wrapText="1"/>
    </xf>
    <xf numFmtId="0" fontId="26" fillId="6" borderId="31" xfId="0" applyFont="1" applyFill="1" applyBorder="1" applyAlignment="1">
      <alignment horizontal="left" wrapText="1"/>
    </xf>
    <xf numFmtId="4" fontId="5" fillId="6" borderId="0" xfId="0" applyNumberFormat="1" applyFont="1" applyFill="1" applyBorder="1" applyAlignment="1">
      <alignment horizontal="center"/>
    </xf>
    <xf numFmtId="164" fontId="37" fillId="6" borderId="0" xfId="0" applyNumberFormat="1" applyFont="1" applyFill="1" applyBorder="1" applyAlignment="1">
      <alignment horizontal="center"/>
    </xf>
    <xf numFmtId="0" fontId="26" fillId="6" borderId="18" xfId="0" applyFont="1" applyFill="1" applyBorder="1" applyAlignment="1">
      <alignment horizontal="left" vertical="center" wrapText="1"/>
    </xf>
    <xf numFmtId="0" fontId="26" fillId="6" borderId="19" xfId="0" applyFont="1" applyFill="1" applyBorder="1" applyAlignment="1">
      <alignment horizontal="left" vertical="center" wrapText="1"/>
    </xf>
    <xf numFmtId="0" fontId="26" fillId="6" borderId="20" xfId="0" applyFont="1" applyFill="1" applyBorder="1" applyAlignment="1">
      <alignment horizontal="left" vertical="center" wrapText="1"/>
    </xf>
    <xf numFmtId="0" fontId="26" fillId="6" borderId="21" xfId="0" applyFont="1" applyFill="1" applyBorder="1" applyAlignment="1">
      <alignment horizontal="left" vertical="center" wrapText="1"/>
    </xf>
    <xf numFmtId="0" fontId="26" fillId="6" borderId="0" xfId="0" applyFont="1" applyFill="1" applyBorder="1" applyAlignment="1">
      <alignment horizontal="left" vertical="center" wrapText="1"/>
    </xf>
    <xf numFmtId="0" fontId="26" fillId="6" borderId="22" xfId="0" applyFont="1" applyFill="1" applyBorder="1" applyAlignment="1">
      <alignment horizontal="left" vertical="center" wrapText="1"/>
    </xf>
    <xf numFmtId="0" fontId="26" fillId="6" borderId="23" xfId="0" applyFont="1" applyFill="1" applyBorder="1" applyAlignment="1">
      <alignment horizontal="left" vertical="center" wrapText="1"/>
    </xf>
    <xf numFmtId="0" fontId="26" fillId="6" borderId="24" xfId="0" applyFont="1" applyFill="1" applyBorder="1" applyAlignment="1">
      <alignment horizontal="left" vertical="center" wrapText="1"/>
    </xf>
    <xf numFmtId="0" fontId="26" fillId="6" borderId="25" xfId="0" applyFont="1" applyFill="1" applyBorder="1" applyAlignment="1">
      <alignment horizontal="left" vertical="center" wrapText="1"/>
    </xf>
    <xf numFmtId="0" fontId="43" fillId="6" borderId="38" xfId="0" applyFont="1" applyFill="1" applyBorder="1" applyAlignment="1">
      <alignment horizontal="center"/>
    </xf>
    <xf numFmtId="0" fontId="43" fillId="6" borderId="39" xfId="0" applyFont="1" applyFill="1" applyBorder="1" applyAlignment="1">
      <alignment horizontal="center"/>
    </xf>
    <xf numFmtId="0" fontId="43" fillId="6" borderId="40" xfId="0" applyFont="1" applyFill="1" applyBorder="1" applyAlignment="1">
      <alignment horizontal="center"/>
    </xf>
    <xf numFmtId="4" fontId="4" fillId="6" borderId="0" xfId="0" applyNumberFormat="1" applyFont="1" applyFill="1" applyBorder="1" applyAlignment="1">
      <alignment horizontal="center"/>
    </xf>
    <xf numFmtId="4" fontId="12" fillId="6" borderId="0" xfId="0" applyNumberFormat="1" applyFont="1" applyFill="1" applyBorder="1" applyAlignment="1">
      <alignment horizontal="center"/>
    </xf>
    <xf numFmtId="4" fontId="14" fillId="6" borderId="0" xfId="0" applyNumberFormat="1" applyFont="1" applyFill="1" applyBorder="1" applyAlignment="1">
      <alignment horizontal="center"/>
    </xf>
    <xf numFmtId="164" fontId="5" fillId="6" borderId="0" xfId="0" applyNumberFormat="1" applyFont="1" applyFill="1" applyBorder="1" applyAlignment="1">
      <alignment horizontal="left"/>
    </xf>
    <xf numFmtId="164" fontId="5" fillId="6" borderId="0" xfId="0" applyNumberFormat="1" applyFont="1" applyFill="1" applyBorder="1" applyAlignment="1">
      <alignment horizontal="center"/>
    </xf>
    <xf numFmtId="0" fontId="35" fillId="2" borderId="3" xfId="0" applyFont="1" applyFill="1" applyBorder="1" applyAlignment="1" applyProtection="1">
      <alignment horizontal="center"/>
      <protection locked="0"/>
    </xf>
    <xf numFmtId="0" fontId="35" fillId="2" borderId="7" xfId="0" applyFont="1" applyFill="1" applyBorder="1" applyAlignment="1" applyProtection="1">
      <alignment horizontal="center"/>
      <protection locked="0"/>
    </xf>
    <xf numFmtId="0" fontId="35" fillId="2" borderId="4" xfId="0" applyFont="1" applyFill="1" applyBorder="1" applyAlignment="1" applyProtection="1">
      <alignment horizontal="center"/>
      <protection locked="0"/>
    </xf>
    <xf numFmtId="4" fontId="12" fillId="4" borderId="3" xfId="0" applyNumberFormat="1" applyFont="1" applyFill="1" applyBorder="1" applyAlignment="1">
      <alignment horizontal="center"/>
    </xf>
    <xf numFmtId="4" fontId="12" fillId="4" borderId="7" xfId="0" applyNumberFormat="1" applyFont="1" applyFill="1" applyBorder="1" applyAlignment="1">
      <alignment horizontal="center"/>
    </xf>
    <xf numFmtId="4" fontId="12" fillId="4" borderId="4" xfId="0" applyNumberFormat="1" applyFont="1" applyFill="1" applyBorder="1" applyAlignment="1">
      <alignment horizontal="center"/>
    </xf>
    <xf numFmtId="4" fontId="0" fillId="6" borderId="0" xfId="0" applyNumberFormat="1" applyFill="1" applyBorder="1" applyAlignment="1">
      <alignment horizontal="center"/>
    </xf>
    <xf numFmtId="4" fontId="2" fillId="7" borderId="9" xfId="0" applyNumberFormat="1" applyFont="1" applyFill="1" applyBorder="1" applyAlignment="1">
      <alignment horizontal="center" vertical="center"/>
    </xf>
    <xf numFmtId="4" fontId="2" fillId="7" borderId="13" xfId="0" applyNumberFormat="1" applyFont="1" applyFill="1" applyBorder="1" applyAlignment="1">
      <alignment horizontal="center" vertical="center"/>
    </xf>
    <xf numFmtId="4" fontId="2" fillId="7" borderId="10" xfId="0" applyNumberFormat="1" applyFont="1" applyFill="1" applyBorder="1" applyAlignment="1">
      <alignment horizontal="center" vertical="center"/>
    </xf>
    <xf numFmtId="4" fontId="2" fillId="7" borderId="14" xfId="0" applyNumberFormat="1" applyFont="1" applyFill="1" applyBorder="1" applyAlignment="1">
      <alignment horizontal="center" vertical="center"/>
    </xf>
    <xf numFmtId="4" fontId="2" fillId="7" borderId="0" xfId="0" applyNumberFormat="1" applyFont="1" applyFill="1" applyBorder="1" applyAlignment="1">
      <alignment horizontal="center" vertical="center"/>
    </xf>
    <xf numFmtId="4" fontId="2" fillId="7" borderId="12" xfId="0" applyNumberFormat="1" applyFont="1" applyFill="1" applyBorder="1" applyAlignment="1">
      <alignment horizontal="center" vertical="center"/>
    </xf>
    <xf numFmtId="4" fontId="2" fillId="7" borderId="5" xfId="0" applyNumberFormat="1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/>
    </xf>
    <xf numFmtId="4" fontId="2" fillId="7" borderId="6" xfId="0" applyNumberFormat="1" applyFont="1" applyFill="1" applyBorder="1" applyAlignment="1">
      <alignment horizontal="center" vertical="center"/>
    </xf>
    <xf numFmtId="4" fontId="37" fillId="4" borderId="34" xfId="0" applyNumberFormat="1" applyFont="1" applyFill="1" applyBorder="1" applyAlignment="1">
      <alignment horizontal="center"/>
    </xf>
    <xf numFmtId="0" fontId="37" fillId="4" borderId="35" xfId="0" applyFont="1" applyFill="1" applyBorder="1" applyAlignment="1">
      <alignment horizontal="center"/>
    </xf>
    <xf numFmtId="0" fontId="37" fillId="4" borderId="36" xfId="0" applyFont="1" applyFill="1" applyBorder="1" applyAlignment="1">
      <alignment horizontal="center"/>
    </xf>
    <xf numFmtId="0" fontId="37" fillId="2" borderId="3" xfId="0" applyFont="1" applyFill="1" applyBorder="1" applyAlignment="1" applyProtection="1">
      <alignment horizontal="center"/>
      <protection locked="0"/>
    </xf>
    <xf numFmtId="0" fontId="37" fillId="2" borderId="4" xfId="0" applyFont="1" applyFill="1" applyBorder="1" applyAlignment="1" applyProtection="1">
      <alignment horizontal="center"/>
      <protection locked="0"/>
    </xf>
    <xf numFmtId="4" fontId="35" fillId="3" borderId="3" xfId="0" applyNumberFormat="1" applyFont="1" applyFill="1" applyBorder="1" applyAlignment="1">
      <alignment horizontal="center"/>
    </xf>
    <xf numFmtId="4" fontId="35" fillId="3" borderId="7" xfId="0" applyNumberFormat="1" applyFont="1" applyFill="1" applyBorder="1" applyAlignment="1">
      <alignment horizontal="center"/>
    </xf>
    <xf numFmtId="4" fontId="35" fillId="3" borderId="4" xfId="0" applyNumberFormat="1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 vertical="center" wrapText="1"/>
    </xf>
    <xf numFmtId="2" fontId="0" fillId="6" borderId="57" xfId="0" applyNumberFormat="1" applyFont="1" applyFill="1" applyBorder="1" applyAlignment="1">
      <alignment horizontal="center"/>
    </xf>
    <xf numFmtId="2" fontId="0" fillId="6" borderId="42" xfId="0" applyNumberFormat="1" applyFont="1" applyFill="1" applyBorder="1" applyAlignment="1">
      <alignment horizontal="center"/>
    </xf>
    <xf numFmtId="0" fontId="34" fillId="6" borderId="14" xfId="0" applyFont="1" applyFill="1" applyBorder="1" applyAlignment="1">
      <alignment horizontal="center" vertical="center"/>
    </xf>
    <xf numFmtId="0" fontId="34" fillId="6" borderId="0" xfId="0" applyFont="1" applyFill="1" applyBorder="1" applyAlignment="1">
      <alignment horizontal="center" vertical="center"/>
    </xf>
    <xf numFmtId="1" fontId="35" fillId="4" borderId="3" xfId="0" applyNumberFormat="1" applyFont="1" applyFill="1" applyBorder="1" applyAlignment="1">
      <alignment horizontal="center"/>
    </xf>
    <xf numFmtId="0" fontId="35" fillId="4" borderId="4" xfId="0" applyFont="1" applyFill="1" applyBorder="1" applyAlignment="1">
      <alignment horizontal="center"/>
    </xf>
    <xf numFmtId="164" fontId="37" fillId="6" borderId="14" xfId="0" applyNumberFormat="1" applyFont="1" applyFill="1" applyBorder="1" applyAlignment="1">
      <alignment horizontal="center"/>
    </xf>
    <xf numFmtId="164" fontId="37" fillId="6" borderId="12" xfId="0" applyNumberFormat="1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20" fillId="4" borderId="4" xfId="0" applyFont="1" applyFill="1" applyBorder="1" applyAlignment="1">
      <alignment horizontal="center"/>
    </xf>
    <xf numFmtId="10" fontId="41" fillId="8" borderId="3" xfId="0" applyNumberFormat="1" applyFont="1" applyFill="1" applyBorder="1" applyAlignment="1" applyProtection="1">
      <alignment horizontal="center" vertical="center"/>
      <protection locked="0"/>
    </xf>
    <xf numFmtId="10" fontId="41" fillId="8" borderId="4" xfId="0" applyNumberFormat="1" applyFont="1" applyFill="1" applyBorder="1" applyAlignment="1" applyProtection="1">
      <alignment horizontal="center" vertical="center"/>
      <protection locked="0"/>
    </xf>
    <xf numFmtId="4" fontId="2" fillId="9" borderId="51" xfId="0" applyNumberFormat="1" applyFont="1" applyFill="1" applyBorder="1" applyAlignment="1">
      <alignment horizontal="center" vertical="center"/>
    </xf>
    <xf numFmtId="4" fontId="2" fillId="9" borderId="52" xfId="0" applyNumberFormat="1" applyFont="1" applyFill="1" applyBorder="1" applyAlignment="1">
      <alignment horizontal="center" vertical="center"/>
    </xf>
    <xf numFmtId="4" fontId="2" fillId="9" borderId="53" xfId="0" applyNumberFormat="1" applyFont="1" applyFill="1" applyBorder="1" applyAlignment="1">
      <alignment horizontal="center" vertical="center"/>
    </xf>
    <xf numFmtId="4" fontId="2" fillId="9" borderId="54" xfId="0" applyNumberFormat="1" applyFont="1" applyFill="1" applyBorder="1" applyAlignment="1">
      <alignment horizontal="center" vertical="center"/>
    </xf>
    <xf numFmtId="4" fontId="2" fillId="9" borderId="55" xfId="0" applyNumberFormat="1" applyFont="1" applyFill="1" applyBorder="1" applyAlignment="1">
      <alignment horizontal="center" vertical="center"/>
    </xf>
    <xf numFmtId="4" fontId="2" fillId="9" borderId="56" xfId="0" applyNumberFormat="1" applyFont="1" applyFill="1" applyBorder="1" applyAlignment="1">
      <alignment horizontal="center" vertical="center"/>
    </xf>
    <xf numFmtId="2" fontId="40" fillId="5" borderId="11" xfId="0" applyNumberFormat="1" applyFont="1" applyFill="1" applyBorder="1" applyAlignment="1" applyProtection="1">
      <alignment horizontal="center"/>
      <protection locked="0"/>
    </xf>
    <xf numFmtId="4" fontId="35" fillId="4" borderId="3" xfId="0" applyNumberFormat="1" applyFont="1" applyFill="1" applyBorder="1" applyAlignment="1">
      <alignment horizontal="center"/>
    </xf>
    <xf numFmtId="4" fontId="35" fillId="4" borderId="7" xfId="0" applyNumberFormat="1" applyFont="1" applyFill="1" applyBorder="1" applyAlignment="1">
      <alignment horizontal="center"/>
    </xf>
    <xf numFmtId="4" fontId="35" fillId="4" borderId="4" xfId="0" applyNumberFormat="1" applyFont="1" applyFill="1" applyBorder="1" applyAlignment="1">
      <alignment horizontal="center"/>
    </xf>
    <xf numFmtId="10" fontId="40" fillId="8" borderId="11" xfId="0" applyNumberFormat="1" applyFont="1" applyFill="1" applyBorder="1" applyAlignment="1" applyProtection="1">
      <alignment horizontal="center"/>
      <protection locked="0"/>
    </xf>
    <xf numFmtId="4" fontId="48" fillId="6" borderId="14" xfId="0" applyNumberFormat="1" applyFont="1" applyFill="1" applyBorder="1" applyAlignment="1">
      <alignment horizontal="center" vertical="center" wrapText="1" readingOrder="1"/>
    </xf>
    <xf numFmtId="4" fontId="48" fillId="6" borderId="0" xfId="0" applyNumberFormat="1" applyFont="1" applyFill="1" applyBorder="1" applyAlignment="1">
      <alignment horizontal="center" vertical="center" wrapText="1" readingOrder="1"/>
    </xf>
    <xf numFmtId="4" fontId="48" fillId="6" borderId="31" xfId="0" applyNumberFormat="1" applyFont="1" applyFill="1" applyBorder="1" applyAlignment="1">
      <alignment horizontal="center" vertical="center" wrapText="1" readingOrder="1"/>
    </xf>
    <xf numFmtId="0" fontId="0" fillId="6" borderId="72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0" fontId="15" fillId="6" borderId="0" xfId="0" applyFont="1" applyFill="1" applyAlignment="1">
      <alignment horizontal="justify" wrapText="1"/>
    </xf>
    <xf numFmtId="1" fontId="35" fillId="3" borderId="3" xfId="0" applyNumberFormat="1" applyFont="1" applyFill="1" applyBorder="1" applyAlignment="1">
      <alignment horizontal="center"/>
    </xf>
    <xf numFmtId="0" fontId="35" fillId="3" borderId="4" xfId="0" applyFont="1" applyFill="1" applyBorder="1" applyAlignment="1">
      <alignment horizontal="center"/>
    </xf>
    <xf numFmtId="1" fontId="35" fillId="3" borderId="4" xfId="0" applyNumberFormat="1" applyFont="1" applyFill="1" applyBorder="1" applyAlignment="1">
      <alignment horizontal="center"/>
    </xf>
    <xf numFmtId="2" fontId="8" fillId="8" borderId="11" xfId="0" applyNumberFormat="1" applyFont="1" applyFill="1" applyBorder="1" applyAlignment="1" applyProtection="1">
      <alignment horizontal="center"/>
      <protection locked="0"/>
    </xf>
    <xf numFmtId="2" fontId="8" fillId="8" borderId="17" xfId="0" applyNumberFormat="1" applyFont="1" applyFill="1" applyBorder="1" applyAlignment="1" applyProtection="1">
      <alignment horizontal="center"/>
      <protection locked="0"/>
    </xf>
    <xf numFmtId="1" fontId="37" fillId="2" borderId="3" xfId="0" applyNumberFormat="1" applyFont="1" applyFill="1" applyBorder="1" applyAlignment="1" applyProtection="1">
      <alignment horizontal="center"/>
      <protection locked="0"/>
    </xf>
    <xf numFmtId="1" fontId="37" fillId="2" borderId="7" xfId="0" applyNumberFormat="1" applyFont="1" applyFill="1" applyBorder="1" applyAlignment="1" applyProtection="1">
      <alignment horizontal="center"/>
      <protection locked="0"/>
    </xf>
    <xf numFmtId="1" fontId="37" fillId="2" borderId="4" xfId="0" applyNumberFormat="1" applyFont="1" applyFill="1" applyBorder="1" applyAlignment="1" applyProtection="1">
      <alignment horizontal="center"/>
      <protection locked="0"/>
    </xf>
    <xf numFmtId="4" fontId="37" fillId="2" borderId="3" xfId="0" applyNumberFormat="1" applyFont="1" applyFill="1" applyBorder="1" applyAlignment="1" applyProtection="1">
      <alignment horizontal="center"/>
      <protection locked="0"/>
    </xf>
    <xf numFmtId="4" fontId="37" fillId="2" borderId="7" xfId="0" applyNumberFormat="1" applyFont="1" applyFill="1" applyBorder="1" applyAlignment="1" applyProtection="1">
      <alignment horizontal="center"/>
      <protection locked="0"/>
    </xf>
    <xf numFmtId="4" fontId="37" fillId="2" borderId="4" xfId="0" applyNumberFormat="1" applyFont="1" applyFill="1" applyBorder="1" applyAlignment="1" applyProtection="1">
      <alignment horizontal="center"/>
      <protection locked="0"/>
    </xf>
    <xf numFmtId="1" fontId="37" fillId="4" borderId="3" xfId="0" applyNumberFormat="1" applyFont="1" applyFill="1" applyBorder="1" applyAlignment="1" applyProtection="1">
      <alignment horizontal="center"/>
    </xf>
    <xf numFmtId="1" fontId="37" fillId="4" borderId="7" xfId="0" applyNumberFormat="1" applyFont="1" applyFill="1" applyBorder="1" applyAlignment="1" applyProtection="1">
      <alignment horizontal="center"/>
    </xf>
    <xf numFmtId="1" fontId="37" fillId="4" borderId="4" xfId="0" applyNumberFormat="1" applyFont="1" applyFill="1" applyBorder="1" applyAlignment="1" applyProtection="1">
      <alignment horizontal="center"/>
    </xf>
    <xf numFmtId="0" fontId="17" fillId="2" borderId="3" xfId="0" applyFont="1" applyFill="1" applyBorder="1" applyAlignment="1" applyProtection="1">
      <alignment horizontal="center"/>
      <protection locked="0"/>
    </xf>
    <xf numFmtId="0" fontId="17" fillId="2" borderId="4" xfId="0" applyFont="1" applyFill="1" applyBorder="1" applyAlignment="1" applyProtection="1">
      <alignment horizontal="center"/>
      <protection locked="0"/>
    </xf>
    <xf numFmtId="4" fontId="17" fillId="2" borderId="3" xfId="0" applyNumberFormat="1" applyFont="1" applyFill="1" applyBorder="1" applyAlignment="1" applyProtection="1">
      <alignment horizontal="center"/>
      <protection locked="0"/>
    </xf>
    <xf numFmtId="4" fontId="17" fillId="2" borderId="4" xfId="0" applyNumberFormat="1" applyFont="1" applyFill="1" applyBorder="1" applyAlignment="1" applyProtection="1">
      <alignment horizontal="center"/>
      <protection locked="0"/>
    </xf>
    <xf numFmtId="0" fontId="13" fillId="6" borderId="18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13" fillId="6" borderId="22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25" xfId="0" applyFont="1" applyFill="1" applyBorder="1" applyAlignment="1">
      <alignment horizontal="center" vertical="center" wrapText="1"/>
    </xf>
    <xf numFmtId="4" fontId="28" fillId="4" borderId="3" xfId="0" applyNumberFormat="1" applyFont="1" applyFill="1" applyBorder="1" applyAlignment="1">
      <alignment horizontal="center"/>
    </xf>
    <xf numFmtId="0" fontId="28" fillId="4" borderId="7" xfId="0" applyFont="1" applyFill="1" applyBorder="1" applyAlignment="1">
      <alignment horizontal="center"/>
    </xf>
    <xf numFmtId="0" fontId="28" fillId="4" borderId="4" xfId="0" applyFont="1" applyFill="1" applyBorder="1" applyAlignment="1">
      <alignment horizontal="center"/>
    </xf>
    <xf numFmtId="0" fontId="37" fillId="6" borderId="0" xfId="0" applyFont="1" applyFill="1" applyBorder="1" applyAlignment="1">
      <alignment horizontal="center"/>
    </xf>
    <xf numFmtId="0" fontId="37" fillId="6" borderId="12" xfId="0" applyFont="1" applyFill="1" applyBorder="1" applyAlignment="1">
      <alignment horizontal="center"/>
    </xf>
    <xf numFmtId="0" fontId="13" fillId="6" borderId="44" xfId="0" applyFont="1" applyFill="1" applyBorder="1" applyAlignment="1">
      <alignment horizontal="center"/>
    </xf>
    <xf numFmtId="0" fontId="13" fillId="6" borderId="45" xfId="0" applyFont="1" applyFill="1" applyBorder="1" applyAlignment="1">
      <alignment horizontal="center"/>
    </xf>
    <xf numFmtId="0" fontId="13" fillId="6" borderId="46" xfId="0" applyFont="1" applyFill="1" applyBorder="1" applyAlignment="1">
      <alignment horizontal="center"/>
    </xf>
    <xf numFmtId="0" fontId="35" fillId="4" borderId="7" xfId="0" applyFont="1" applyFill="1" applyBorder="1" applyAlignment="1">
      <alignment horizontal="center"/>
    </xf>
    <xf numFmtId="0" fontId="0" fillId="6" borderId="0" xfId="0" applyFill="1" applyBorder="1" applyAlignment="1">
      <alignment horizontal="center" wrapText="1"/>
    </xf>
    <xf numFmtId="10" fontId="0" fillId="6" borderId="0" xfId="0" applyNumberFormat="1" applyFill="1" applyBorder="1" applyAlignment="1">
      <alignment horizontal="center"/>
    </xf>
    <xf numFmtId="0" fontId="36" fillId="6" borderId="61" xfId="0" applyFont="1" applyFill="1" applyBorder="1" applyAlignment="1">
      <alignment horizontal="center"/>
    </xf>
    <xf numFmtId="0" fontId="36" fillId="6" borderId="62" xfId="0" applyFont="1" applyFill="1" applyBorder="1" applyAlignment="1">
      <alignment horizontal="center"/>
    </xf>
    <xf numFmtId="0" fontId="36" fillId="6" borderId="64" xfId="0" applyFont="1" applyFill="1" applyBorder="1" applyAlignment="1">
      <alignment horizontal="center"/>
    </xf>
    <xf numFmtId="0" fontId="36" fillId="6" borderId="69" xfId="0" applyFont="1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0" fillId="6" borderId="36" xfId="0" applyFill="1" applyBorder="1" applyAlignment="1">
      <alignment horizontal="center"/>
    </xf>
    <xf numFmtId="1" fontId="0" fillId="6" borderId="34" xfId="0" applyNumberFormat="1" applyFill="1" applyBorder="1" applyAlignment="1">
      <alignment horizontal="center"/>
    </xf>
    <xf numFmtId="1" fontId="0" fillId="6" borderId="36" xfId="0" applyNumberFormat="1" applyFill="1" applyBorder="1" applyAlignment="1">
      <alignment horizontal="center"/>
    </xf>
    <xf numFmtId="0" fontId="0" fillId="6" borderId="57" xfId="0" applyFill="1" applyBorder="1" applyAlignment="1">
      <alignment horizontal="center"/>
    </xf>
    <xf numFmtId="4" fontId="48" fillId="6" borderId="5" xfId="0" applyNumberFormat="1" applyFont="1" applyFill="1" applyBorder="1" applyAlignment="1">
      <alignment horizontal="center" vertical="center" wrapText="1" readingOrder="1"/>
    </xf>
    <xf numFmtId="4" fontId="48" fillId="6" borderId="1" xfId="0" applyNumberFormat="1" applyFont="1" applyFill="1" applyBorder="1" applyAlignment="1">
      <alignment horizontal="center" vertical="center" wrapText="1" readingOrder="1"/>
    </xf>
    <xf numFmtId="4" fontId="48" fillId="6" borderId="71" xfId="0" applyNumberFormat="1" applyFont="1" applyFill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FFFFF"/>
      <color rgb="FFCCFFCC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23</xdr:row>
      <xdr:rowOff>47625</xdr:rowOff>
    </xdr:from>
    <xdr:to>
      <xdr:col>18</xdr:col>
      <xdr:colOff>276225</xdr:colOff>
      <xdr:row>24</xdr:row>
      <xdr:rowOff>9525</xdr:rowOff>
    </xdr:to>
    <xdr:sp macro="" textlink="">
      <xdr:nvSpPr>
        <xdr:cNvPr id="2" name="Freccia a destra 1"/>
        <xdr:cNvSpPr/>
      </xdr:nvSpPr>
      <xdr:spPr>
        <a:xfrm>
          <a:off x="5857875" y="4953000"/>
          <a:ext cx="238125" cy="1714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18</xdr:col>
      <xdr:colOff>0</xdr:colOff>
      <xdr:row>29</xdr:row>
      <xdr:rowOff>57150</xdr:rowOff>
    </xdr:from>
    <xdr:to>
      <xdr:col>18</xdr:col>
      <xdr:colOff>238125</xdr:colOff>
      <xdr:row>30</xdr:row>
      <xdr:rowOff>28575</xdr:rowOff>
    </xdr:to>
    <xdr:sp macro="" textlink="">
      <xdr:nvSpPr>
        <xdr:cNvPr id="3" name="Freccia a destra 2"/>
        <xdr:cNvSpPr/>
      </xdr:nvSpPr>
      <xdr:spPr>
        <a:xfrm>
          <a:off x="5819775" y="6210300"/>
          <a:ext cx="238125" cy="1714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18</xdr:col>
      <xdr:colOff>0</xdr:colOff>
      <xdr:row>33</xdr:row>
      <xdr:rowOff>57150</xdr:rowOff>
    </xdr:from>
    <xdr:to>
      <xdr:col>18</xdr:col>
      <xdr:colOff>238125</xdr:colOff>
      <xdr:row>34</xdr:row>
      <xdr:rowOff>28575</xdr:rowOff>
    </xdr:to>
    <xdr:sp macro="" textlink="">
      <xdr:nvSpPr>
        <xdr:cNvPr id="4" name="Freccia a destra 3"/>
        <xdr:cNvSpPr/>
      </xdr:nvSpPr>
      <xdr:spPr>
        <a:xfrm>
          <a:off x="5819775" y="7029450"/>
          <a:ext cx="238125" cy="1714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28</xdr:col>
      <xdr:colOff>57150</xdr:colOff>
      <xdr:row>29</xdr:row>
      <xdr:rowOff>76200</xdr:rowOff>
    </xdr:from>
    <xdr:to>
      <xdr:col>28</xdr:col>
      <xdr:colOff>295275</xdr:colOff>
      <xdr:row>30</xdr:row>
      <xdr:rowOff>47625</xdr:rowOff>
    </xdr:to>
    <xdr:sp macro="" textlink="">
      <xdr:nvSpPr>
        <xdr:cNvPr id="6" name="Freccia a destra 5"/>
        <xdr:cNvSpPr/>
      </xdr:nvSpPr>
      <xdr:spPr>
        <a:xfrm>
          <a:off x="9020175" y="6229350"/>
          <a:ext cx="238125" cy="1714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9</xdr:col>
      <xdr:colOff>57150</xdr:colOff>
      <xdr:row>23</xdr:row>
      <xdr:rowOff>28575</xdr:rowOff>
    </xdr:from>
    <xdr:to>
      <xdr:col>9</xdr:col>
      <xdr:colOff>295275</xdr:colOff>
      <xdr:row>23</xdr:row>
      <xdr:rowOff>200025</xdr:rowOff>
    </xdr:to>
    <xdr:sp macro="" textlink="">
      <xdr:nvSpPr>
        <xdr:cNvPr id="7" name="Freccia a destra 6"/>
        <xdr:cNvSpPr/>
      </xdr:nvSpPr>
      <xdr:spPr>
        <a:xfrm>
          <a:off x="2895600" y="4933950"/>
          <a:ext cx="238125" cy="171450"/>
        </a:xfrm>
        <a:prstGeom prst="right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0070C0"/>
            </a:solidFill>
          </a:endParaRPr>
        </a:p>
      </xdr:txBody>
    </xdr:sp>
    <xdr:clientData/>
  </xdr:twoCellAnchor>
  <xdr:twoCellAnchor>
    <xdr:from>
      <xdr:col>11</xdr:col>
      <xdr:colOff>19051</xdr:colOff>
      <xdr:row>7</xdr:row>
      <xdr:rowOff>95250</xdr:rowOff>
    </xdr:from>
    <xdr:to>
      <xdr:col>11</xdr:col>
      <xdr:colOff>133351</xdr:colOff>
      <xdr:row>9</xdr:row>
      <xdr:rowOff>123825</xdr:rowOff>
    </xdr:to>
    <xdr:sp macro="" textlink="">
      <xdr:nvSpPr>
        <xdr:cNvPr id="9" name="Parentesi graffa chiusa 8"/>
        <xdr:cNvSpPr/>
      </xdr:nvSpPr>
      <xdr:spPr>
        <a:xfrm>
          <a:off x="3571876" y="1600200"/>
          <a:ext cx="114300" cy="447675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it-IT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209550</xdr:colOff>
      <xdr:row>47</xdr:row>
      <xdr:rowOff>47625</xdr:rowOff>
    </xdr:from>
    <xdr:to>
      <xdr:col>5</xdr:col>
      <xdr:colOff>420864</xdr:colOff>
      <xdr:row>55</xdr:row>
      <xdr:rowOff>104261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9886950"/>
          <a:ext cx="1706739" cy="1609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siweb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201"/>
  <sheetViews>
    <sheetView tabSelected="1" zoomScaleNormal="100" workbookViewId="0">
      <selection activeCell="K52" sqref="K52"/>
    </sheetView>
  </sheetViews>
  <sheetFormatPr defaultColWidth="4.7109375" defaultRowHeight="15" x14ac:dyDescent="0.25"/>
  <cols>
    <col min="1" max="1" width="5.140625" customWidth="1"/>
    <col min="2" max="2" width="8.5703125" bestFit="1" customWidth="1"/>
    <col min="4" max="4" width="4.42578125" customWidth="1"/>
    <col min="6" max="6" width="6.5703125" bestFit="1" customWidth="1"/>
    <col min="9" max="9" width="6.140625" customWidth="1"/>
    <col min="11" max="11" width="6.42578125" customWidth="1"/>
    <col min="12" max="12" width="6.140625" customWidth="1"/>
    <col min="15" max="15" width="5.28515625" customWidth="1"/>
    <col min="16" max="16" width="5.42578125" customWidth="1"/>
    <col min="17" max="17" width="3.85546875" customWidth="1"/>
    <col min="18" max="18" width="4.42578125" customWidth="1"/>
    <col min="29" max="29" width="5" customWidth="1"/>
  </cols>
  <sheetData>
    <row r="1" spans="1:87" ht="15.75" thickBot="1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</row>
    <row r="2" spans="1:87" ht="16.5" thickBot="1" x14ac:dyDescent="0.3">
      <c r="A2" s="94" t="s">
        <v>0</v>
      </c>
      <c r="B2" s="11"/>
      <c r="C2" s="11"/>
      <c r="D2" s="161" t="s">
        <v>107</v>
      </c>
      <c r="E2" s="162"/>
      <c r="F2" s="162"/>
      <c r="G2" s="162"/>
      <c r="H2" s="162"/>
      <c r="I2" s="162"/>
      <c r="J2" s="162"/>
      <c r="K2" s="162"/>
      <c r="L2" s="163"/>
      <c r="M2" s="11"/>
      <c r="N2" s="83" t="s">
        <v>1</v>
      </c>
      <c r="O2" s="11"/>
      <c r="P2" s="161">
        <v>40</v>
      </c>
      <c r="Q2" s="163"/>
      <c r="R2" s="12"/>
      <c r="S2" s="1"/>
      <c r="T2" s="28" t="s">
        <v>15</v>
      </c>
      <c r="U2" s="29"/>
      <c r="V2" s="29"/>
      <c r="W2" s="29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</row>
    <row r="3" spans="1:87" ht="15.75" x14ac:dyDescent="0.2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  <c r="S3" s="1"/>
      <c r="T3" s="28" t="s">
        <v>16</v>
      </c>
      <c r="U3" s="30"/>
      <c r="V3" s="30"/>
      <c r="W3" s="30"/>
      <c r="X3" s="1"/>
      <c r="Y3" s="48"/>
      <c r="Z3" s="28" t="s">
        <v>17</v>
      </c>
      <c r="AA3" s="27"/>
      <c r="AB3" s="27"/>
      <c r="AC3" s="27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</row>
    <row r="4" spans="1:87" ht="21" x14ac:dyDescent="0.35">
      <c r="A4" s="45" t="s">
        <v>105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2"/>
      <c r="S4" s="1"/>
      <c r="T4" s="214" t="s">
        <v>18</v>
      </c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</row>
    <row r="5" spans="1:87" ht="16.5" thickBot="1" x14ac:dyDescent="0.3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/>
      <c r="S5" s="1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</row>
    <row r="6" spans="1:87" ht="16.5" thickBot="1" x14ac:dyDescent="0.3">
      <c r="A6" s="96" t="s">
        <v>52</v>
      </c>
      <c r="B6" s="16"/>
      <c r="C6" s="16"/>
      <c r="D6" s="16"/>
      <c r="E6" s="16"/>
      <c r="F6" s="16"/>
      <c r="G6" s="16"/>
      <c r="H6" s="220">
        <v>2041</v>
      </c>
      <c r="I6" s="221"/>
      <c r="J6" s="221"/>
      <c r="K6" s="222"/>
      <c r="L6" s="97" t="s">
        <v>68</v>
      </c>
      <c r="M6" s="11"/>
      <c r="N6" s="11"/>
      <c r="O6" s="11"/>
      <c r="P6" s="180">
        <v>66</v>
      </c>
      <c r="Q6" s="181"/>
      <c r="R6" s="12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</row>
    <row r="7" spans="1:87" ht="16.5" thickBot="1" x14ac:dyDescent="0.3">
      <c r="A7" s="44"/>
      <c r="B7" s="16"/>
      <c r="C7" s="16"/>
      <c r="D7" s="16"/>
      <c r="E7" s="16"/>
      <c r="F7" s="16"/>
      <c r="G7" s="16"/>
      <c r="H7" s="16"/>
      <c r="I7" s="16"/>
      <c r="J7" s="16"/>
      <c r="K7" s="16"/>
      <c r="L7" s="11"/>
      <c r="M7" s="11"/>
      <c r="N7" s="11"/>
      <c r="O7" s="11"/>
      <c r="P7" s="11"/>
      <c r="Q7" s="11"/>
      <c r="R7" s="12"/>
      <c r="S7" s="1"/>
      <c r="T7" s="28" t="s">
        <v>16</v>
      </c>
      <c r="U7" s="27"/>
      <c r="V7" s="27"/>
      <c r="W7" s="27"/>
      <c r="X7" s="1"/>
      <c r="Y7" s="79"/>
      <c r="Z7" s="28" t="s">
        <v>19</v>
      </c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</row>
    <row r="8" spans="1:87" ht="16.5" thickBot="1" x14ac:dyDescent="0.3">
      <c r="A8" s="96" t="s">
        <v>53</v>
      </c>
      <c r="B8" s="16"/>
      <c r="C8" s="16"/>
      <c r="D8" s="16"/>
      <c r="E8" s="16"/>
      <c r="F8" s="16"/>
      <c r="G8" s="16"/>
      <c r="H8" s="223">
        <v>19687</v>
      </c>
      <c r="I8" s="224"/>
      <c r="J8" s="224"/>
      <c r="K8" s="225"/>
      <c r="L8" s="11"/>
      <c r="M8" s="11"/>
      <c r="N8" s="11"/>
      <c r="O8" s="11"/>
      <c r="P8" s="11"/>
      <c r="Q8" s="11"/>
      <c r="R8" s="12"/>
      <c r="S8" s="1"/>
      <c r="T8" s="28" t="s">
        <v>59</v>
      </c>
      <c r="U8" s="27"/>
      <c r="V8" s="27"/>
      <c r="W8" s="2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</row>
    <row r="9" spans="1:87" ht="16.5" thickBot="1" x14ac:dyDescent="0.3">
      <c r="A9" s="44"/>
      <c r="B9" s="16"/>
      <c r="C9" s="16"/>
      <c r="D9" s="16"/>
      <c r="E9" s="16"/>
      <c r="F9" s="16"/>
      <c r="G9" s="16"/>
      <c r="H9" s="16"/>
      <c r="I9" s="16"/>
      <c r="J9" s="16"/>
      <c r="K9" s="16"/>
      <c r="L9" s="245" t="s">
        <v>67</v>
      </c>
      <c r="M9" s="245"/>
      <c r="N9" s="246"/>
      <c r="O9" s="242">
        <f>J280</f>
        <v>-7491</v>
      </c>
      <c r="P9" s="243"/>
      <c r="Q9" s="244"/>
      <c r="R9" s="12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</row>
    <row r="10" spans="1:87" ht="16.5" thickBot="1" x14ac:dyDescent="0.3">
      <c r="A10" s="96" t="s">
        <v>54</v>
      </c>
      <c r="B10" s="16"/>
      <c r="C10" s="16"/>
      <c r="D10" s="16"/>
      <c r="E10" s="16"/>
      <c r="F10" s="16"/>
      <c r="G10" s="16"/>
      <c r="H10" s="223">
        <v>12196</v>
      </c>
      <c r="I10" s="224"/>
      <c r="J10" s="224"/>
      <c r="K10" s="225"/>
      <c r="L10" s="2"/>
      <c r="M10" s="2"/>
      <c r="N10" s="2"/>
      <c r="O10" s="2"/>
      <c r="P10" s="2"/>
      <c r="Q10" s="2"/>
      <c r="R10" s="12"/>
      <c r="S10" s="1"/>
      <c r="T10" s="31" t="s">
        <v>20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</row>
    <row r="11" spans="1:87" ht="16.5" thickBot="1" x14ac:dyDescent="0.3">
      <c r="A11" s="44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1"/>
      <c r="M11" s="11"/>
      <c r="N11" s="11"/>
      <c r="O11" s="11"/>
      <c r="P11" s="11"/>
      <c r="Q11" s="11"/>
      <c r="R11" s="12"/>
      <c r="S11" s="1"/>
      <c r="T11" s="92" t="s">
        <v>21</v>
      </c>
      <c r="U11" s="1"/>
      <c r="V11" s="229">
        <v>2016</v>
      </c>
      <c r="W11" s="230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</row>
    <row r="12" spans="1:87" ht="16.5" thickBot="1" x14ac:dyDescent="0.3">
      <c r="A12" s="96" t="s">
        <v>55</v>
      </c>
      <c r="B12" s="16"/>
      <c r="C12" s="16"/>
      <c r="D12" s="16"/>
      <c r="E12" s="16"/>
      <c r="F12" s="16"/>
      <c r="G12" s="16"/>
      <c r="H12" s="226">
        <f>A278</f>
        <v>61.94950982882105</v>
      </c>
      <c r="I12" s="227"/>
      <c r="J12" s="227"/>
      <c r="K12" s="228"/>
      <c r="L12" s="11"/>
      <c r="M12" s="11"/>
      <c r="N12" s="11"/>
      <c r="O12" s="11"/>
      <c r="P12" s="11"/>
      <c r="Q12" s="11"/>
      <c r="R12" s="12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</row>
    <row r="13" spans="1:87" ht="16.5" thickBot="1" x14ac:dyDescent="0.3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5"/>
      <c r="S13" s="1"/>
      <c r="T13" s="93" t="s">
        <v>22</v>
      </c>
      <c r="U13" s="1"/>
      <c r="V13" s="231">
        <v>5824.91</v>
      </c>
      <c r="W13" s="232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</row>
    <row r="14" spans="1:87" ht="16.5" thickTop="1" x14ac:dyDescent="0.2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2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</row>
    <row r="15" spans="1:87" ht="21" x14ac:dyDescent="0.35">
      <c r="A15" s="20" t="s">
        <v>106</v>
      </c>
      <c r="B15" s="19"/>
      <c r="C15" s="19"/>
      <c r="D15" s="19"/>
      <c r="E15" s="19"/>
      <c r="F15" s="19"/>
      <c r="G15" s="19"/>
      <c r="H15" s="19"/>
      <c r="I15" s="19"/>
      <c r="J15" s="19"/>
      <c r="K15" s="11"/>
      <c r="L15" s="11"/>
      <c r="M15" s="11"/>
      <c r="N15" s="11"/>
      <c r="O15" s="11"/>
      <c r="P15" s="11"/>
      <c r="Q15" s="11"/>
      <c r="R15" s="12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</row>
    <row r="16" spans="1:87" ht="16.5" thickBot="1" x14ac:dyDescent="0.3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2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</row>
    <row r="17" spans="1:87" ht="16.5" thickBot="1" x14ac:dyDescent="0.3">
      <c r="A17" s="94" t="s">
        <v>3</v>
      </c>
      <c r="B17" s="11"/>
      <c r="C17" s="11"/>
      <c r="D17" s="11"/>
      <c r="E17" s="190">
        <f>A280</f>
        <v>2041</v>
      </c>
      <c r="F17" s="250"/>
      <c r="G17" s="191"/>
      <c r="H17" s="11"/>
      <c r="I17" s="83" t="s">
        <v>8</v>
      </c>
      <c r="J17" s="11"/>
      <c r="K17" s="11"/>
      <c r="L17" s="161">
        <v>2014</v>
      </c>
      <c r="M17" s="163"/>
      <c r="N17" s="11"/>
      <c r="O17" s="83" t="s">
        <v>4</v>
      </c>
      <c r="P17" s="11"/>
      <c r="Q17" s="215">
        <f>A281</f>
        <v>27</v>
      </c>
      <c r="R17" s="216"/>
      <c r="S17" s="1"/>
      <c r="T17" s="92" t="s">
        <v>56</v>
      </c>
      <c r="U17" s="84"/>
      <c r="V17" s="92"/>
      <c r="W17" s="84"/>
      <c r="X17" s="84"/>
      <c r="Y17" s="84"/>
      <c r="Z17" s="47"/>
      <c r="AA17" s="92" t="s">
        <v>58</v>
      </c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</row>
    <row r="18" spans="1:87" ht="15.75" x14ac:dyDescent="0.2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00" t="str">
        <f>A275</f>
        <v/>
      </c>
      <c r="M18" s="11"/>
      <c r="N18" s="11"/>
      <c r="O18" s="11"/>
      <c r="P18" s="11"/>
      <c r="Q18" s="11"/>
      <c r="R18" s="12"/>
      <c r="S18" s="1"/>
      <c r="T18" s="92" t="s">
        <v>57</v>
      </c>
      <c r="U18" s="84"/>
      <c r="V18" s="84"/>
      <c r="W18" s="84"/>
      <c r="X18" s="84"/>
      <c r="Y18" s="84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</row>
    <row r="19" spans="1:87" ht="16.5" thickBot="1" x14ac:dyDescent="0.3">
      <c r="A19" s="10"/>
      <c r="B19" s="11"/>
      <c r="C19" s="11"/>
      <c r="D19" s="11"/>
      <c r="E19" s="11"/>
      <c r="F19" s="11"/>
      <c r="G19" s="11"/>
      <c r="H19" s="16"/>
      <c r="I19" s="11"/>
      <c r="J19" s="11"/>
      <c r="K19" s="11"/>
      <c r="L19" s="11"/>
      <c r="M19" s="16"/>
      <c r="N19" s="11"/>
      <c r="O19" s="11"/>
      <c r="P19" s="11"/>
      <c r="Q19" s="17"/>
      <c r="R19" s="12"/>
      <c r="S19" s="1"/>
      <c r="T19" s="84"/>
      <c r="U19" s="84"/>
      <c r="V19" s="84"/>
      <c r="W19" s="84"/>
      <c r="X19" s="84"/>
      <c r="Y19" s="84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</row>
    <row r="20" spans="1:87" ht="16.5" thickBot="1" x14ac:dyDescent="0.3">
      <c r="A20" s="94" t="s">
        <v>5</v>
      </c>
      <c r="B20" s="11"/>
      <c r="C20" s="11"/>
      <c r="D20" s="11"/>
      <c r="E20" s="11"/>
      <c r="F20" s="11"/>
      <c r="G20" s="11"/>
      <c r="H20" s="205">
        <f>A282</f>
        <v>19687</v>
      </c>
      <c r="I20" s="206"/>
      <c r="J20" s="206"/>
      <c r="K20" s="207"/>
      <c r="L20" s="85" t="s">
        <v>66</v>
      </c>
      <c r="M20" s="18"/>
      <c r="N20" s="18"/>
      <c r="O20" s="18"/>
      <c r="P20" s="18"/>
      <c r="Q20" s="11"/>
      <c r="R20" s="12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</row>
    <row r="21" spans="1:87" ht="16.5" thickBot="1" x14ac:dyDescent="0.3">
      <c r="A21" s="10"/>
      <c r="B21" s="11"/>
      <c r="C21" s="11"/>
      <c r="D21" s="11"/>
      <c r="E21" s="11"/>
      <c r="F21" s="11"/>
      <c r="G21" s="11"/>
      <c r="H21" s="16"/>
      <c r="I21" s="11"/>
      <c r="J21" s="11"/>
      <c r="K21" s="11"/>
      <c r="L21" s="11"/>
      <c r="M21" s="16"/>
      <c r="N21" s="11"/>
      <c r="O21" s="11"/>
      <c r="P21" s="11"/>
      <c r="Q21" s="11"/>
      <c r="R21" s="12"/>
      <c r="S21" s="1"/>
      <c r="T21" s="1"/>
      <c r="U21" s="1"/>
      <c r="V21" s="1"/>
      <c r="W21" s="1"/>
      <c r="X21" s="1"/>
      <c r="Y21" s="1"/>
      <c r="Z21" s="1"/>
      <c r="AA21" s="247" t="s">
        <v>82</v>
      </c>
      <c r="AB21" s="248"/>
      <c r="AC21" s="248"/>
      <c r="AD21" s="248"/>
      <c r="AE21" s="249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</row>
    <row r="22" spans="1:87" ht="16.5" thickBot="1" x14ac:dyDescent="0.3">
      <c r="A22" s="94" t="s">
        <v>2</v>
      </c>
      <c r="B22" s="11"/>
      <c r="C22" s="11"/>
      <c r="D22" s="11"/>
      <c r="E22" s="11"/>
      <c r="F22" s="11"/>
      <c r="G22" s="11"/>
      <c r="H22" s="182">
        <f>A283</f>
        <v>12196</v>
      </c>
      <c r="I22" s="183"/>
      <c r="J22" s="183"/>
      <c r="K22" s="184"/>
      <c r="L22" s="85" t="s">
        <v>66</v>
      </c>
      <c r="M22" s="18"/>
      <c r="N22" s="18"/>
      <c r="O22" s="18"/>
      <c r="P22" s="18"/>
      <c r="Q22" s="11"/>
      <c r="R22" s="12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</row>
    <row r="23" spans="1:87" ht="16.5" thickBot="1" x14ac:dyDescent="0.3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2"/>
      <c r="S23" s="1"/>
      <c r="T23" s="233" t="s">
        <v>64</v>
      </c>
      <c r="U23" s="234"/>
      <c r="V23" s="234"/>
      <c r="W23" s="234"/>
      <c r="X23" s="234"/>
      <c r="Y23" s="234"/>
      <c r="Z23" s="234"/>
      <c r="AA23" s="234"/>
      <c r="AB23" s="235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</row>
    <row r="24" spans="1:87" ht="16.5" customHeight="1" thickBot="1" x14ac:dyDescent="0.3">
      <c r="A24" s="95" t="s">
        <v>65</v>
      </c>
      <c r="B24" s="11"/>
      <c r="C24" s="11"/>
      <c r="D24" s="11"/>
      <c r="E24" s="11"/>
      <c r="F24" s="11"/>
      <c r="G24" s="11"/>
      <c r="H24" s="215">
        <f>A284</f>
        <v>61.94950982882105</v>
      </c>
      <c r="I24" s="217"/>
      <c r="J24" s="21"/>
      <c r="K24" s="22" t="s">
        <v>88</v>
      </c>
      <c r="L24" s="11"/>
      <c r="M24" s="11"/>
      <c r="N24" s="11"/>
      <c r="O24" s="11"/>
      <c r="P24" s="11"/>
      <c r="Q24" s="218">
        <v>70</v>
      </c>
      <c r="R24" s="219"/>
      <c r="S24" s="1"/>
      <c r="T24" s="236"/>
      <c r="U24" s="237"/>
      <c r="V24" s="237"/>
      <c r="W24" s="237"/>
      <c r="X24" s="237"/>
      <c r="Y24" s="237"/>
      <c r="Z24" s="237"/>
      <c r="AA24" s="237"/>
      <c r="AB24" s="238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</row>
    <row r="25" spans="1:87" ht="16.5" thickBot="1" x14ac:dyDescent="0.3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7"/>
      <c r="R25" s="12"/>
      <c r="S25" s="1"/>
      <c r="T25" s="236"/>
      <c r="U25" s="237"/>
      <c r="V25" s="237"/>
      <c r="W25" s="237"/>
      <c r="X25" s="237"/>
      <c r="Y25" s="237"/>
      <c r="Z25" s="237"/>
      <c r="AA25" s="237"/>
      <c r="AB25" s="238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</row>
    <row r="26" spans="1:87" ht="16.5" thickBot="1" x14ac:dyDescent="0.3">
      <c r="A26" s="43" t="s">
        <v>90</v>
      </c>
      <c r="B26" s="11"/>
      <c r="C26" s="11"/>
      <c r="D26" s="11"/>
      <c r="E26" s="11"/>
      <c r="F26" s="11"/>
      <c r="G26" s="11"/>
      <c r="H26" s="182">
        <f>A285</f>
        <v>13780.9</v>
      </c>
      <c r="I26" s="183"/>
      <c r="J26" s="183"/>
      <c r="K26" s="184"/>
      <c r="L26" s="85" t="s">
        <v>63</v>
      </c>
      <c r="M26" s="11"/>
      <c r="N26" s="177">
        <f>A80</f>
        <v>12196</v>
      </c>
      <c r="O26" s="178"/>
      <c r="P26" s="178"/>
      <c r="Q26" s="179"/>
      <c r="R26" s="12"/>
      <c r="S26" s="1"/>
      <c r="T26" s="239"/>
      <c r="U26" s="240"/>
      <c r="V26" s="240"/>
      <c r="W26" s="240"/>
      <c r="X26" s="240"/>
      <c r="Y26" s="240"/>
      <c r="Z26" s="240"/>
      <c r="AA26" s="240"/>
      <c r="AB26" s="24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</row>
    <row r="27" spans="1:87" ht="16.5" thickBot="1" x14ac:dyDescent="0.3">
      <c r="A27" s="10"/>
      <c r="B27" s="11"/>
      <c r="C27" s="11"/>
      <c r="D27" s="11"/>
      <c r="E27" s="11"/>
      <c r="F27" s="11"/>
      <c r="G27" s="11"/>
      <c r="H27" s="80"/>
      <c r="I27" s="80"/>
      <c r="J27" s="80"/>
      <c r="K27" s="80"/>
      <c r="L27" s="11"/>
      <c r="M27" s="11"/>
      <c r="N27" s="11"/>
      <c r="O27" s="11"/>
      <c r="P27" s="11"/>
      <c r="Q27" s="17"/>
      <c r="R27" s="12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</row>
    <row r="28" spans="1:87" ht="16.5" thickBot="1" x14ac:dyDescent="0.3">
      <c r="A28" s="24" t="s">
        <v>12</v>
      </c>
      <c r="B28" s="11"/>
      <c r="C28" s="11"/>
      <c r="D28" s="11"/>
      <c r="E28" s="11"/>
      <c r="F28" s="11"/>
      <c r="G28" s="11"/>
      <c r="H28" s="164">
        <f>A286</f>
        <v>1584.8999999999996</v>
      </c>
      <c r="I28" s="165"/>
      <c r="J28" s="165"/>
      <c r="K28" s="166"/>
      <c r="L28" s="11"/>
      <c r="M28" s="11"/>
      <c r="N28" s="11"/>
      <c r="O28" s="2"/>
      <c r="P28" s="2"/>
      <c r="Q28" s="17"/>
      <c r="R28" s="12"/>
      <c r="S28" s="1"/>
      <c r="T28" s="142"/>
      <c r="U28" s="142"/>
      <c r="V28" s="14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</row>
    <row r="29" spans="1:87" ht="15.75" customHeight="1" thickBot="1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2"/>
      <c r="S29" s="1"/>
      <c r="T29" s="144" t="s">
        <v>79</v>
      </c>
      <c r="U29" s="145"/>
      <c r="V29" s="145"/>
      <c r="W29" s="145"/>
      <c r="X29" s="145"/>
      <c r="Y29" s="145"/>
      <c r="Z29" s="145"/>
      <c r="AA29" s="145"/>
      <c r="AB29" s="146"/>
      <c r="AC29" s="1"/>
      <c r="AD29" s="136" t="s">
        <v>104</v>
      </c>
      <c r="AE29" s="137"/>
      <c r="AF29" s="137"/>
      <c r="AG29" s="137"/>
      <c r="AH29" s="137"/>
      <c r="AI29" s="137"/>
      <c r="AJ29" s="137"/>
      <c r="AK29" s="137"/>
      <c r="AL29" s="138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</row>
    <row r="30" spans="1:87" ht="15.75" customHeight="1" thickBot="1" x14ac:dyDescent="0.3">
      <c r="A30" s="94" t="s">
        <v>55</v>
      </c>
      <c r="B30" s="11"/>
      <c r="C30" s="11"/>
      <c r="D30" s="11"/>
      <c r="E30" s="11"/>
      <c r="F30" s="11"/>
      <c r="G30" s="11"/>
      <c r="H30" s="204">
        <v>5.5</v>
      </c>
      <c r="I30" s="204"/>
      <c r="J30" s="17" t="s">
        <v>68</v>
      </c>
      <c r="K30" s="2"/>
      <c r="L30" s="11"/>
      <c r="M30" s="11"/>
      <c r="N30" s="194">
        <f>A75</f>
        <v>66</v>
      </c>
      <c r="O30" s="195"/>
      <c r="P30" s="2"/>
      <c r="Q30" s="11"/>
      <c r="R30" s="12"/>
      <c r="S30" s="1"/>
      <c r="T30" s="147"/>
      <c r="U30" s="148"/>
      <c r="V30" s="148"/>
      <c r="W30" s="148"/>
      <c r="X30" s="148"/>
      <c r="Y30" s="148"/>
      <c r="Z30" s="148"/>
      <c r="AA30" s="148"/>
      <c r="AB30" s="149"/>
      <c r="AC30" s="1"/>
      <c r="AD30" s="139"/>
      <c r="AE30" s="140"/>
      <c r="AF30" s="140"/>
      <c r="AG30" s="140"/>
      <c r="AH30" s="140"/>
      <c r="AI30" s="140"/>
      <c r="AJ30" s="140"/>
      <c r="AK30" s="140"/>
      <c r="AL30" s="14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</row>
    <row r="31" spans="1:87" ht="16.5" thickBot="1" x14ac:dyDescent="0.3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2"/>
      <c r="L31" s="85" t="str">
        <f>A290</f>
        <v/>
      </c>
      <c r="M31" s="1"/>
      <c r="N31" s="86"/>
      <c r="O31" s="86"/>
      <c r="P31" s="86"/>
      <c r="Q31" s="86"/>
      <c r="R31" s="87"/>
      <c r="S31" s="1"/>
      <c r="T31" s="147"/>
      <c r="U31" s="148"/>
      <c r="V31" s="148"/>
      <c r="W31" s="148"/>
      <c r="X31" s="148"/>
      <c r="Y31" s="148"/>
      <c r="Z31" s="148"/>
      <c r="AA31" s="148"/>
      <c r="AB31" s="149"/>
      <c r="AC31" s="1"/>
      <c r="AD31" s="139"/>
      <c r="AE31" s="140"/>
      <c r="AF31" s="140"/>
      <c r="AG31" s="140"/>
      <c r="AH31" s="140"/>
      <c r="AI31" s="140"/>
      <c r="AJ31" s="140"/>
      <c r="AK31" s="140"/>
      <c r="AL31" s="14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</row>
    <row r="32" spans="1:87" ht="16.5" thickBot="1" x14ac:dyDescent="0.3">
      <c r="A32" s="94" t="s">
        <v>6</v>
      </c>
      <c r="B32" s="11"/>
      <c r="C32" s="11"/>
      <c r="D32" s="11"/>
      <c r="E32" s="11"/>
      <c r="F32" s="11"/>
      <c r="G32" s="11"/>
      <c r="H32" s="205">
        <f>A287</f>
        <v>28816.363636363629</v>
      </c>
      <c r="I32" s="206"/>
      <c r="J32" s="206"/>
      <c r="K32" s="207"/>
      <c r="L32" s="192" t="str">
        <f>B291</f>
        <v>anche interamente riscuotibile</v>
      </c>
      <c r="M32" s="143"/>
      <c r="N32" s="143"/>
      <c r="O32" s="143"/>
      <c r="P32" s="143"/>
      <c r="Q32" s="143"/>
      <c r="R32" s="193"/>
      <c r="S32" s="1"/>
      <c r="T32" s="150"/>
      <c r="U32" s="151"/>
      <c r="V32" s="151"/>
      <c r="W32" s="151"/>
      <c r="X32" s="151"/>
      <c r="Y32" s="151"/>
      <c r="Z32" s="151"/>
      <c r="AA32" s="151"/>
      <c r="AB32" s="152"/>
      <c r="AC32" s="1"/>
      <c r="AD32" s="139"/>
      <c r="AE32" s="140"/>
      <c r="AF32" s="140"/>
      <c r="AG32" s="140"/>
      <c r="AH32" s="140"/>
      <c r="AI32" s="140"/>
      <c r="AJ32" s="140"/>
      <c r="AK32" s="140"/>
      <c r="AL32" s="14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</row>
    <row r="33" spans="1:87" ht="16.5" thickBot="1" x14ac:dyDescent="0.3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88" t="str">
        <f>A292</f>
        <v/>
      </c>
      <c r="M33" s="1"/>
      <c r="N33" s="88"/>
      <c r="O33" s="89"/>
      <c r="P33" s="90"/>
      <c r="Q33" s="90"/>
      <c r="R33" s="90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54"/>
      <c r="AE33" s="54"/>
      <c r="AF33" s="54"/>
      <c r="AG33" s="73"/>
      <c r="AH33" s="74" t="s">
        <v>60</v>
      </c>
      <c r="AI33" s="75"/>
      <c r="AJ33" s="76" t="s">
        <v>62</v>
      </c>
      <c r="AK33" s="77"/>
      <c r="AL33" s="78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</row>
    <row r="34" spans="1:87" ht="15.75" customHeight="1" x14ac:dyDescent="0.25">
      <c r="A34" s="94" t="s">
        <v>13</v>
      </c>
      <c r="B34" s="11"/>
      <c r="C34" s="11"/>
      <c r="D34" s="11"/>
      <c r="E34" s="11"/>
      <c r="F34" s="11"/>
      <c r="G34" s="11"/>
      <c r="H34" s="208">
        <v>0.03</v>
      </c>
      <c r="I34" s="208"/>
      <c r="J34" s="11"/>
      <c r="K34" s="17"/>
      <c r="L34" s="86" t="s">
        <v>23</v>
      </c>
      <c r="M34" s="86"/>
      <c r="N34" s="143" t="str">
        <f>B293</f>
        <v/>
      </c>
      <c r="O34" s="143"/>
      <c r="P34" s="143"/>
      <c r="Q34" s="86"/>
      <c r="R34" s="87"/>
      <c r="S34" s="1"/>
      <c r="T34" s="144" t="s">
        <v>80</v>
      </c>
      <c r="U34" s="145"/>
      <c r="V34" s="145"/>
      <c r="W34" s="145"/>
      <c r="X34" s="145"/>
      <c r="Y34" s="145"/>
      <c r="Z34" s="145"/>
      <c r="AA34" s="145"/>
      <c r="AB34" s="146"/>
      <c r="AC34" s="46"/>
      <c r="AD34" s="1"/>
      <c r="AE34" s="1"/>
      <c r="AF34" s="2"/>
      <c r="AG34" s="153" t="s">
        <v>69</v>
      </c>
      <c r="AH34" s="154"/>
      <c r="AI34" s="155"/>
      <c r="AJ34" s="60" t="s">
        <v>61</v>
      </c>
      <c r="AK34" s="61"/>
      <c r="AL34" s="62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</row>
    <row r="35" spans="1:87" ht="15.75" thickBot="1" x14ac:dyDescent="0.3">
      <c r="A35" s="6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7"/>
      <c r="S35" s="1"/>
      <c r="T35" s="147"/>
      <c r="U35" s="148"/>
      <c r="V35" s="148"/>
      <c r="W35" s="148"/>
      <c r="X35" s="148"/>
      <c r="Y35" s="148"/>
      <c r="Z35" s="148"/>
      <c r="AA35" s="148"/>
      <c r="AB35" s="149"/>
      <c r="AC35" s="46"/>
      <c r="AD35" s="1"/>
      <c r="AE35" s="1"/>
      <c r="AF35" s="51"/>
      <c r="AG35" s="1"/>
      <c r="AH35" s="50">
        <v>57</v>
      </c>
      <c r="AI35" s="59"/>
      <c r="AJ35" s="209">
        <v>4.25</v>
      </c>
      <c r="AK35" s="210"/>
      <c r="AL35" s="21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</row>
    <row r="36" spans="1:87" x14ac:dyDescent="0.25">
      <c r="A36" s="6"/>
      <c r="B36" s="2"/>
      <c r="C36" s="2"/>
      <c r="D36" s="2"/>
      <c r="E36" s="2"/>
      <c r="F36" s="2"/>
      <c r="G36" s="2"/>
      <c r="H36" s="2"/>
      <c r="I36" s="2"/>
      <c r="J36" s="2"/>
      <c r="K36" s="2"/>
      <c r="L36" s="168">
        <f>J206</f>
        <v>687.23419141266481</v>
      </c>
      <c r="M36" s="169"/>
      <c r="N36" s="169"/>
      <c r="O36" s="170"/>
      <c r="P36" s="2"/>
      <c r="Q36" s="2"/>
      <c r="R36" s="7"/>
      <c r="S36" s="1"/>
      <c r="T36" s="147"/>
      <c r="U36" s="148"/>
      <c r="V36" s="148"/>
      <c r="W36" s="148"/>
      <c r="X36" s="148"/>
      <c r="Y36" s="148"/>
      <c r="Z36" s="148"/>
      <c r="AA36" s="148"/>
      <c r="AB36" s="149"/>
      <c r="AC36" s="1"/>
      <c r="AD36" s="1"/>
      <c r="AE36" s="1"/>
      <c r="AF36" s="51"/>
      <c r="AG36" s="1"/>
      <c r="AH36" s="50">
        <v>58</v>
      </c>
      <c r="AI36" s="63"/>
      <c r="AJ36" s="209">
        <v>4.3540000000000001</v>
      </c>
      <c r="AK36" s="210"/>
      <c r="AL36" s="21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</row>
    <row r="37" spans="1:87" ht="15.75" thickBot="1" x14ac:dyDescent="0.3">
      <c r="A37" s="25" t="s">
        <v>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171"/>
      <c r="M37" s="172"/>
      <c r="N37" s="172"/>
      <c r="O37" s="173"/>
      <c r="P37" s="2"/>
      <c r="Q37" s="2"/>
      <c r="R37" s="7"/>
      <c r="S37" s="1"/>
      <c r="T37" s="150"/>
      <c r="U37" s="151"/>
      <c r="V37" s="151"/>
      <c r="W37" s="151"/>
      <c r="X37" s="151"/>
      <c r="Y37" s="151"/>
      <c r="Z37" s="151"/>
      <c r="AA37" s="151"/>
      <c r="AB37" s="152"/>
      <c r="AC37" s="1"/>
      <c r="AD37" s="1"/>
      <c r="AE37" s="1"/>
      <c r="AF37" s="51"/>
      <c r="AG37" s="1"/>
      <c r="AH37" s="50">
        <v>59</v>
      </c>
      <c r="AI37" s="63"/>
      <c r="AJ37" s="209">
        <v>4.468</v>
      </c>
      <c r="AK37" s="210"/>
      <c r="AL37" s="21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</row>
    <row r="38" spans="1:87" ht="16.5" thickBot="1" x14ac:dyDescent="0.3">
      <c r="A38" s="25" t="s">
        <v>77</v>
      </c>
      <c r="B38" s="190">
        <f>Q17</f>
        <v>27</v>
      </c>
      <c r="C38" s="191"/>
      <c r="D38" s="25" t="s">
        <v>78</v>
      </c>
      <c r="E38" s="2"/>
      <c r="F38" s="2"/>
      <c r="G38" s="2"/>
      <c r="H38" s="2"/>
      <c r="I38" s="2"/>
      <c r="J38" s="2"/>
      <c r="K38" s="2"/>
      <c r="L38" s="174"/>
      <c r="M38" s="175"/>
      <c r="N38" s="175"/>
      <c r="O38" s="176"/>
      <c r="P38" s="2"/>
      <c r="Q38" s="2"/>
      <c r="R38" s="7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51"/>
      <c r="AG38" s="1"/>
      <c r="AH38" s="50">
        <v>60</v>
      </c>
      <c r="AI38" s="63"/>
      <c r="AJ38" s="209">
        <v>4.5890000000000004</v>
      </c>
      <c r="AK38" s="210"/>
      <c r="AL38" s="21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</row>
    <row r="39" spans="1:87" x14ac:dyDescent="0.25">
      <c r="A39" s="6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7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51"/>
      <c r="AG39" s="1"/>
      <c r="AH39" s="50">
        <v>61</v>
      </c>
      <c r="AI39" s="63"/>
      <c r="AJ39" s="209">
        <v>4.7190000000000003</v>
      </c>
      <c r="AK39" s="210"/>
      <c r="AL39" s="21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</row>
    <row r="40" spans="1:87" ht="15.75" thickBot="1" x14ac:dyDescent="0.3">
      <c r="A40" s="6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7"/>
      <c r="S40" s="1"/>
      <c r="T40" s="71" t="s">
        <v>70</v>
      </c>
      <c r="U40" s="71"/>
      <c r="V40" s="71"/>
      <c r="W40" s="71"/>
      <c r="X40" s="71"/>
      <c r="Y40" s="72"/>
      <c r="Z40" s="72"/>
      <c r="AA40" s="1"/>
      <c r="AB40" s="1"/>
      <c r="AC40" s="1"/>
      <c r="AD40" s="1"/>
      <c r="AE40" s="1"/>
      <c r="AF40" s="51"/>
      <c r="AG40" s="1"/>
      <c r="AH40" s="50">
        <v>62</v>
      </c>
      <c r="AI40" s="63"/>
      <c r="AJ40" s="209">
        <v>4.8559999999999999</v>
      </c>
      <c r="AK40" s="210"/>
      <c r="AL40" s="21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</row>
    <row r="41" spans="1:87" ht="21.75" thickBot="1" x14ac:dyDescent="0.4">
      <c r="A41" s="24" t="s">
        <v>84</v>
      </c>
      <c r="B41" s="2"/>
      <c r="C41" s="2"/>
      <c r="D41" s="2"/>
      <c r="E41" s="2"/>
      <c r="F41" s="2"/>
      <c r="G41" s="2"/>
      <c r="H41" s="2"/>
      <c r="I41" s="196">
        <v>0.38</v>
      </c>
      <c r="J41" s="197"/>
      <c r="K41" s="2"/>
      <c r="L41" s="118">
        <f>B303</f>
        <v>-261.14899273681266</v>
      </c>
      <c r="M41" s="119"/>
      <c r="N41" s="119"/>
      <c r="O41" s="120"/>
      <c r="P41" s="2"/>
      <c r="Q41" s="2"/>
      <c r="R41" s="7"/>
      <c r="S41" s="1"/>
      <c r="T41" s="70" t="s">
        <v>71</v>
      </c>
      <c r="U41" s="31"/>
      <c r="V41" s="31"/>
      <c r="W41" s="31"/>
      <c r="X41" s="31"/>
      <c r="Y41" s="31"/>
      <c r="Z41" s="31"/>
      <c r="AA41" s="65"/>
      <c r="AB41" s="70" t="s">
        <v>72</v>
      </c>
      <c r="AC41" s="2"/>
      <c r="AD41" s="1"/>
      <c r="AE41" s="66"/>
      <c r="AF41" s="51"/>
      <c r="AG41" s="1"/>
      <c r="AH41" s="50">
        <v>63</v>
      </c>
      <c r="AI41" s="63"/>
      <c r="AJ41" s="209">
        <v>5.0019999999999998</v>
      </c>
      <c r="AK41" s="210"/>
      <c r="AL41" s="21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</row>
    <row r="42" spans="1:87" ht="15.75" thickBot="1" x14ac:dyDescent="0.3">
      <c r="A42" s="6"/>
      <c r="B42" s="2"/>
      <c r="C42" s="2"/>
      <c r="D42" s="2"/>
      <c r="E42" s="2"/>
      <c r="F42" s="2"/>
      <c r="G42" s="2"/>
      <c r="H42" s="58" t="str">
        <f>A308</f>
        <v/>
      </c>
      <c r="I42" s="1"/>
      <c r="J42" s="2"/>
      <c r="K42" s="2"/>
      <c r="L42" s="2"/>
      <c r="M42" s="2"/>
      <c r="N42" s="2"/>
      <c r="O42" s="2"/>
      <c r="P42" s="2"/>
      <c r="Q42" s="2"/>
      <c r="R42" s="7"/>
      <c r="S42" s="1"/>
      <c r="T42" s="67" t="s">
        <v>83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51"/>
      <c r="AG42" s="1"/>
      <c r="AH42" s="50">
        <v>64</v>
      </c>
      <c r="AI42" s="63"/>
      <c r="AJ42" s="209">
        <v>5.1589999999999998</v>
      </c>
      <c r="AK42" s="210"/>
      <c r="AL42" s="21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</row>
    <row r="43" spans="1:87" ht="15.75" thickTop="1" x14ac:dyDescent="0.25">
      <c r="A43" s="188" t="s">
        <v>87</v>
      </c>
      <c r="B43" s="189"/>
      <c r="C43" s="189"/>
      <c r="D43" s="189"/>
      <c r="E43" s="189"/>
      <c r="F43" s="189"/>
      <c r="G43" s="189"/>
      <c r="H43" s="189"/>
      <c r="I43" s="189"/>
      <c r="J43" s="189"/>
      <c r="K43" s="2"/>
      <c r="L43" s="198">
        <f>F305</f>
        <v>426.08519867585215</v>
      </c>
      <c r="M43" s="199"/>
      <c r="N43" s="199"/>
      <c r="O43" s="200"/>
      <c r="P43" s="2"/>
      <c r="Q43" s="2"/>
      <c r="R43" s="7"/>
      <c r="S43" s="1"/>
      <c r="T43" s="67" t="s">
        <v>81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51"/>
      <c r="AG43" s="1"/>
      <c r="AH43" s="50">
        <v>65</v>
      </c>
      <c r="AI43" s="63"/>
      <c r="AJ43" s="209">
        <v>5.3259999999999996</v>
      </c>
      <c r="AK43" s="210"/>
      <c r="AL43" s="21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</row>
    <row r="44" spans="1:87" ht="15.75" thickBot="1" x14ac:dyDescent="0.3">
      <c r="A44" s="188"/>
      <c r="B44" s="189"/>
      <c r="C44" s="189"/>
      <c r="D44" s="189"/>
      <c r="E44" s="189"/>
      <c r="F44" s="189"/>
      <c r="G44" s="189"/>
      <c r="H44" s="189"/>
      <c r="I44" s="189"/>
      <c r="J44" s="189"/>
      <c r="K44" s="2"/>
      <c r="L44" s="201"/>
      <c r="M44" s="202"/>
      <c r="N44" s="202"/>
      <c r="O44" s="203"/>
      <c r="P44" s="2"/>
      <c r="Q44" s="2"/>
      <c r="R44" s="7"/>
      <c r="S44" s="1"/>
      <c r="T44" s="67" t="s">
        <v>73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51"/>
      <c r="AG44" s="1"/>
      <c r="AH44" s="50">
        <v>66</v>
      </c>
      <c r="AI44" s="63"/>
      <c r="AJ44" s="209">
        <v>5.5060000000000002</v>
      </c>
      <c r="AK44" s="210"/>
      <c r="AL44" s="21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</row>
    <row r="45" spans="1:87" ht="15.75" thickTop="1" x14ac:dyDescent="0.25">
      <c r="A45" s="6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6"/>
      <c r="O45" s="2"/>
      <c r="P45" s="2"/>
      <c r="Q45" s="2"/>
      <c r="R45" s="7"/>
      <c r="S45" s="1"/>
      <c r="T45" s="67" t="s">
        <v>75</v>
      </c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8"/>
      <c r="AG45" s="1"/>
      <c r="AH45" s="50">
        <v>67</v>
      </c>
      <c r="AI45" s="63"/>
      <c r="AJ45" s="209">
        <v>5.7</v>
      </c>
      <c r="AK45" s="210"/>
      <c r="AL45" s="21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</row>
    <row r="46" spans="1:87" ht="15.75" thickBot="1" x14ac:dyDescent="0.3">
      <c r="A46" s="91" t="s">
        <v>89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"/>
      <c r="O46" s="8"/>
      <c r="P46" s="8"/>
      <c r="Q46" s="8"/>
      <c r="R46" s="9"/>
      <c r="S46" s="1"/>
      <c r="T46" s="67" t="s">
        <v>74</v>
      </c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8"/>
      <c r="AG46" s="1"/>
      <c r="AH46" s="50">
        <v>68</v>
      </c>
      <c r="AI46" s="63"/>
      <c r="AJ46" s="209">
        <v>5.91</v>
      </c>
      <c r="AK46" s="210"/>
      <c r="AL46" s="21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</row>
    <row r="47" spans="1:8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69" t="s">
        <v>76</v>
      </c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8"/>
      <c r="AG47" s="2"/>
      <c r="AH47" s="50">
        <v>69</v>
      </c>
      <c r="AI47" s="63"/>
      <c r="AJ47" s="209">
        <v>6.1349999999999998</v>
      </c>
      <c r="AK47" s="210"/>
      <c r="AL47" s="211"/>
      <c r="AM47" s="2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</row>
    <row r="48" spans="1:87" ht="15.75" thickBo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51"/>
      <c r="AG48" s="52"/>
      <c r="AH48" s="53">
        <v>70</v>
      </c>
      <c r="AI48" s="64"/>
      <c r="AJ48" s="262">
        <v>6.3780000000000001</v>
      </c>
      <c r="AK48" s="263"/>
      <c r="AL48" s="264"/>
      <c r="AM48" s="2"/>
      <c r="AN48" s="2"/>
      <c r="AO48" s="2"/>
      <c r="AP48" s="2"/>
      <c r="AQ48" s="2"/>
      <c r="AR48" s="2"/>
      <c r="AS48" s="2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</row>
    <row r="49" spans="1:86" ht="15.75" thickBo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57"/>
      <c r="AA49" s="2"/>
      <c r="AB49" s="2"/>
      <c r="AC49" s="2"/>
      <c r="AD49" s="2"/>
      <c r="AE49" s="2"/>
      <c r="AF49" s="2"/>
      <c r="AG49" s="2"/>
      <c r="AH49" s="22"/>
      <c r="AI49" s="22"/>
      <c r="AJ49" s="22"/>
      <c r="AK49" s="22"/>
      <c r="AL49" s="22"/>
      <c r="AM49" s="2"/>
      <c r="AN49" s="2"/>
      <c r="AO49" s="2"/>
      <c r="AP49" s="2"/>
      <c r="AQ49" s="2"/>
      <c r="AR49" s="2"/>
      <c r="AS49" s="2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</row>
    <row r="50" spans="1:8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9"/>
      <c r="U50" s="1"/>
      <c r="V50" s="1"/>
      <c r="W50" s="1"/>
      <c r="X50" s="1"/>
      <c r="Y50" s="1"/>
      <c r="Z50" s="1"/>
      <c r="AA50" s="1"/>
      <c r="AB50" s="1"/>
      <c r="AC50" s="1"/>
      <c r="AD50" s="1"/>
      <c r="AE50" s="2"/>
      <c r="AF50" s="2"/>
      <c r="AG50" s="130" t="s">
        <v>98</v>
      </c>
      <c r="AH50" s="131"/>
      <c r="AI50" s="131"/>
      <c r="AJ50" s="131"/>
      <c r="AK50" s="131"/>
      <c r="AL50" s="132"/>
      <c r="AM50" s="2"/>
      <c r="AN50" s="2"/>
      <c r="AO50" s="2"/>
      <c r="AP50" s="2"/>
      <c r="AQ50" s="2"/>
      <c r="AR50" s="2"/>
      <c r="AS50" s="2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</row>
    <row r="51" spans="1:86" ht="15.75" thickBo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2"/>
      <c r="AF51" s="2"/>
      <c r="AG51" s="133" t="s">
        <v>99</v>
      </c>
      <c r="AH51" s="134"/>
      <c r="AI51" s="134"/>
      <c r="AJ51" s="134"/>
      <c r="AK51" s="134"/>
      <c r="AL51" s="135"/>
      <c r="AM51" s="2"/>
      <c r="AN51" s="2"/>
      <c r="AO51" s="2"/>
      <c r="AP51" s="2"/>
      <c r="AQ51" s="2"/>
      <c r="AR51" s="2"/>
      <c r="AS51" s="2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</row>
    <row r="52" spans="1:8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1"/>
      <c r="U52" s="1"/>
      <c r="V52" s="1"/>
      <c r="W52" s="1"/>
      <c r="X52" s="1"/>
      <c r="Y52" s="1"/>
      <c r="Z52" s="55"/>
      <c r="AA52" s="2"/>
      <c r="AB52" s="2"/>
      <c r="AC52" s="49"/>
      <c r="AD52" s="2"/>
      <c r="AE52" s="2"/>
      <c r="AF52" s="2"/>
      <c r="AG52" s="124" t="s">
        <v>100</v>
      </c>
      <c r="AH52" s="122"/>
      <c r="AI52" s="121" t="s">
        <v>101</v>
      </c>
      <c r="AJ52" s="122"/>
      <c r="AK52" s="253" t="s">
        <v>102</v>
      </c>
      <c r="AL52" s="254"/>
      <c r="AM52" s="2"/>
      <c r="AN52" s="2"/>
      <c r="AO52" s="2"/>
      <c r="AP52" s="2"/>
      <c r="AQ52" s="2"/>
      <c r="AR52" s="2"/>
      <c r="AS52" s="2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</row>
    <row r="53" spans="1:8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1"/>
      <c r="U53" s="1"/>
      <c r="V53" s="1"/>
      <c r="W53" s="1"/>
      <c r="X53" s="1"/>
      <c r="Y53" s="1"/>
      <c r="Z53" s="55"/>
      <c r="AA53" s="1"/>
      <c r="AB53" s="1"/>
      <c r="AC53" s="1"/>
      <c r="AD53" s="1"/>
      <c r="AE53" s="1"/>
      <c r="AF53" s="2"/>
      <c r="AG53" s="125">
        <v>0</v>
      </c>
      <c r="AH53" s="123"/>
      <c r="AI53" s="123">
        <v>15000</v>
      </c>
      <c r="AJ53" s="123"/>
      <c r="AK53" s="123">
        <v>23</v>
      </c>
      <c r="AL53" s="255"/>
      <c r="AM53" s="2"/>
      <c r="AN53" s="2"/>
      <c r="AO53" s="2"/>
      <c r="AP53" s="2"/>
      <c r="AQ53" s="2"/>
      <c r="AR53" s="2"/>
      <c r="AS53" s="2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</row>
    <row r="54" spans="1:8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1"/>
      <c r="U54" s="1"/>
      <c r="V54" s="1"/>
      <c r="W54" s="1"/>
      <c r="X54" s="1"/>
      <c r="Y54" s="1"/>
      <c r="Z54" s="55"/>
      <c r="AA54" s="1"/>
      <c r="AB54" s="1"/>
      <c r="AC54" s="1"/>
      <c r="AD54" s="1"/>
      <c r="AE54" s="1"/>
      <c r="AF54" s="2"/>
      <c r="AG54" s="125">
        <v>15000</v>
      </c>
      <c r="AH54" s="123"/>
      <c r="AI54" s="123">
        <v>28000</v>
      </c>
      <c r="AJ54" s="123"/>
      <c r="AK54" s="123">
        <v>27</v>
      </c>
      <c r="AL54" s="255"/>
      <c r="AM54" s="2"/>
      <c r="AN54" s="2"/>
      <c r="AO54" s="2"/>
      <c r="AP54" s="2"/>
      <c r="AQ54" s="2"/>
      <c r="AR54" s="2"/>
      <c r="AS54" s="2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</row>
    <row r="55" spans="1:8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1"/>
      <c r="U55" s="1"/>
      <c r="V55" s="1"/>
      <c r="W55" s="1"/>
      <c r="X55" s="1"/>
      <c r="Y55" s="1"/>
      <c r="Z55" s="55"/>
      <c r="AA55" s="1"/>
      <c r="AB55" s="1"/>
      <c r="AC55" s="1"/>
      <c r="AD55" s="1"/>
      <c r="AE55" s="1"/>
      <c r="AF55" s="2"/>
      <c r="AG55" s="125">
        <v>28000</v>
      </c>
      <c r="AH55" s="123"/>
      <c r="AI55" s="123">
        <v>55000</v>
      </c>
      <c r="AJ55" s="123"/>
      <c r="AK55" s="123">
        <v>38</v>
      </c>
      <c r="AL55" s="255"/>
      <c r="AM55" s="2"/>
      <c r="AN55" s="2"/>
      <c r="AO55" s="2"/>
      <c r="AP55" s="2"/>
      <c r="AQ55" s="2"/>
      <c r="AR55" s="2"/>
      <c r="AS55" s="2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</row>
    <row r="56" spans="1:8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1"/>
      <c r="U56" s="1"/>
      <c r="V56" s="1"/>
      <c r="W56" s="1"/>
      <c r="X56" s="101"/>
      <c r="Y56" s="1"/>
      <c r="Z56" s="55"/>
      <c r="AA56" s="1"/>
      <c r="AB56" s="1"/>
      <c r="AC56" s="1"/>
      <c r="AD56" s="1"/>
      <c r="AE56" s="1"/>
      <c r="AF56" s="2"/>
      <c r="AG56" s="125">
        <v>55000</v>
      </c>
      <c r="AH56" s="123"/>
      <c r="AI56" s="123">
        <v>75000</v>
      </c>
      <c r="AJ56" s="123"/>
      <c r="AK56" s="123">
        <v>41</v>
      </c>
      <c r="AL56" s="255"/>
      <c r="AM56" s="2"/>
      <c r="AN56" s="2"/>
      <c r="AO56" s="2"/>
      <c r="AP56" s="2"/>
      <c r="AQ56" s="2"/>
      <c r="AR56" s="2"/>
      <c r="AS56" s="2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</row>
    <row r="57" spans="1:86" ht="16.5" thickBot="1" x14ac:dyDescent="0.3">
      <c r="A57" s="2"/>
      <c r="B57" s="11" t="s">
        <v>108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1"/>
      <c r="U57" s="1"/>
      <c r="V57" s="1"/>
      <c r="W57" s="1"/>
      <c r="X57" s="1"/>
      <c r="Y57" s="1"/>
      <c r="Z57" s="55"/>
      <c r="AA57" s="1"/>
      <c r="AB57" s="1"/>
      <c r="AC57" s="1"/>
      <c r="AD57" s="1"/>
      <c r="AE57" s="1"/>
      <c r="AF57" s="2"/>
      <c r="AG57" s="126">
        <v>75000</v>
      </c>
      <c r="AH57" s="127"/>
      <c r="AI57" s="128"/>
      <c r="AJ57" s="129"/>
      <c r="AK57" s="127">
        <v>43</v>
      </c>
      <c r="AL57" s="256"/>
      <c r="AM57" s="2"/>
      <c r="AN57" s="2"/>
      <c r="AO57" s="2"/>
      <c r="AP57" s="2"/>
      <c r="AQ57" s="2"/>
      <c r="AR57" s="2"/>
      <c r="AS57" s="2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</row>
    <row r="58" spans="1:86" x14ac:dyDescent="0.25">
      <c r="A58" s="2"/>
      <c r="B58" s="108" t="s">
        <v>109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55"/>
      <c r="AA58" s="1"/>
      <c r="AB58" s="1"/>
      <c r="AC58" s="1"/>
      <c r="AD58" s="1"/>
      <c r="AE58" s="1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</row>
    <row r="59" spans="1:8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55"/>
      <c r="AA59" s="2"/>
      <c r="AB59" s="2"/>
      <c r="AC59" s="49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</row>
    <row r="60" spans="1:8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55"/>
      <c r="AA60" s="2"/>
      <c r="AB60" s="2"/>
      <c r="AC60" s="49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</row>
    <row r="61" spans="1:8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55"/>
      <c r="AA61" s="2"/>
      <c r="AB61" s="2"/>
      <c r="AC61" s="49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</row>
    <row r="62" spans="1:8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55"/>
      <c r="AA62" s="2"/>
      <c r="AB62" s="2"/>
      <c r="AC62" s="49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</row>
    <row r="63" spans="1:8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56"/>
      <c r="AA63" s="2"/>
      <c r="AB63" s="2"/>
      <c r="AC63" s="49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</row>
    <row r="64" spans="1:8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</row>
    <row r="65" spans="1:8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</row>
    <row r="66" spans="1:8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</row>
    <row r="67" spans="1:8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</row>
    <row r="68" spans="1:8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</row>
    <row r="69" spans="1:8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</row>
    <row r="70" spans="1:86" hidden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</row>
    <row r="71" spans="1:86" hidden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</row>
    <row r="72" spans="1:86" hidden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</row>
    <row r="73" spans="1:86" hidden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</row>
    <row r="74" spans="1:86" hidden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</row>
    <row r="75" spans="1:86" hidden="1" x14ac:dyDescent="0.25">
      <c r="A75" s="257">
        <f>IF(P6="","",P6)</f>
        <v>66</v>
      </c>
      <c r="B75" s="258"/>
      <c r="C75" s="2" t="s">
        <v>94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</row>
    <row r="76" spans="1:86" hidden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</row>
    <row r="77" spans="1:86" hidden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</row>
    <row r="78" spans="1:86" hidden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</row>
    <row r="79" spans="1:86" hidden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</row>
    <row r="80" spans="1:86" hidden="1" x14ac:dyDescent="0.25">
      <c r="A80" s="257">
        <f>IF(H22=0,"",H22)</f>
        <v>12196</v>
      </c>
      <c r="B80" s="258"/>
      <c r="C80" s="36" t="s">
        <v>91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</row>
    <row r="81" spans="1:86" hidden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</row>
    <row r="82" spans="1:86" hidden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</row>
    <row r="83" spans="1:86" hidden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</row>
    <row r="84" spans="1:86" hidden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</row>
    <row r="85" spans="1:86" hidden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</row>
    <row r="86" spans="1:86" hidden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</row>
    <row r="87" spans="1:86" hidden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</row>
    <row r="88" spans="1:86" hidden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</row>
    <row r="89" spans="1:86" hidden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</row>
    <row r="90" spans="1:86" hidden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</row>
    <row r="91" spans="1:86" hidden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</row>
    <row r="92" spans="1:86" hidden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</row>
    <row r="93" spans="1:86" hidden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</row>
    <row r="94" spans="1:86" hidden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</row>
    <row r="95" spans="1:86" hidden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</row>
    <row r="96" spans="1:86" hidden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</row>
    <row r="97" spans="1:86" hidden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</row>
    <row r="98" spans="1:86" hidden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</row>
    <row r="99" spans="1:86" hidden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</row>
    <row r="100" spans="1:86" hidden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</row>
    <row r="101" spans="1:86" hidden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</row>
    <row r="102" spans="1:86" hidden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</row>
    <row r="103" spans="1:86" hidden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</row>
    <row r="104" spans="1:86" hidden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</row>
    <row r="105" spans="1:86" hidden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</row>
    <row r="106" spans="1:86" hidden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</row>
    <row r="107" spans="1:86" hidden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</row>
    <row r="108" spans="1:86" hidden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</row>
    <row r="109" spans="1:86" hidden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</row>
    <row r="110" spans="1:86" hidden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</row>
    <row r="111" spans="1:86" hidden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</row>
    <row r="112" spans="1:86" hidden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</row>
    <row r="113" spans="1:86" hidden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</row>
    <row r="114" spans="1:86" hidden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</row>
    <row r="115" spans="1:86" hidden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</row>
    <row r="116" spans="1:86" hidden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</row>
    <row r="117" spans="1:86" hidden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</row>
    <row r="118" spans="1:86" hidden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</row>
    <row r="119" spans="1:86" hidden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</row>
    <row r="120" spans="1:86" hidden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</row>
    <row r="121" spans="1:86" hidden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</row>
    <row r="122" spans="1:86" hidden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</row>
    <row r="123" spans="1:86" hidden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</row>
    <row r="124" spans="1:86" hidden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</row>
    <row r="125" spans="1:86" hidden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</row>
    <row r="126" spans="1:86" hidden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</row>
    <row r="127" spans="1:86" hidden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</row>
    <row r="128" spans="1:86" hidden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</row>
    <row r="129" spans="1:86" hidden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</row>
    <row r="130" spans="1:86" hidden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</row>
    <row r="131" spans="1:86" hidden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</row>
    <row r="132" spans="1:86" hidden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</row>
    <row r="133" spans="1:86" hidden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</row>
    <row r="134" spans="1:86" hidden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</row>
    <row r="135" spans="1:86" hidden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</row>
    <row r="136" spans="1:86" hidden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</row>
    <row r="137" spans="1:86" hidden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</row>
    <row r="138" spans="1:86" hidden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</row>
    <row r="139" spans="1:86" hidden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</row>
    <row r="140" spans="1:86" hidden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</row>
    <row r="141" spans="1:86" hidden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</row>
    <row r="142" spans="1:86" hidden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</row>
    <row r="143" spans="1:86" hidden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</row>
    <row r="144" spans="1:86" hidden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</row>
    <row r="145" spans="1:86" hidden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</row>
    <row r="146" spans="1:86" hidden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</row>
    <row r="147" spans="1:86" hidden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</row>
    <row r="148" spans="1:86" hidden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</row>
    <row r="149" spans="1:86" hidden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</row>
    <row r="150" spans="1:86" hidden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</row>
    <row r="151" spans="1:86" hidden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</row>
    <row r="152" spans="1:86" hidden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</row>
    <row r="153" spans="1:86" hidden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</row>
    <row r="154" spans="1:86" hidden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</row>
    <row r="155" spans="1:86" hidden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</row>
    <row r="156" spans="1:86" hidden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</row>
    <row r="157" spans="1:86" hidden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</row>
    <row r="158" spans="1:86" hidden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</row>
    <row r="159" spans="1:86" hidden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</row>
    <row r="160" spans="1:86" hidden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</row>
    <row r="161" spans="1:86" hidden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</row>
    <row r="162" spans="1:86" hidden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</row>
    <row r="163" spans="1:86" hidden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</row>
    <row r="164" spans="1:86" hidden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</row>
    <row r="165" spans="1:86" hidden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</row>
    <row r="166" spans="1:86" hidden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</row>
    <row r="167" spans="1:86" hidden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</row>
    <row r="168" spans="1:86" hidden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</row>
    <row r="169" spans="1:86" hidden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</row>
    <row r="170" spans="1:86" hidden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</row>
    <row r="171" spans="1:86" hidden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</row>
    <row r="172" spans="1:86" hidden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</row>
    <row r="173" spans="1:86" hidden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</row>
    <row r="174" spans="1:86" hidden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</row>
    <row r="175" spans="1:86" hidden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</row>
    <row r="176" spans="1:86" hidden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</row>
    <row r="177" spans="1:86" hidden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</row>
    <row r="178" spans="1:86" hidden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</row>
    <row r="179" spans="1:86" hidden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</row>
    <row r="180" spans="1:86" hidden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</row>
    <row r="181" spans="1:86" hidden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</row>
    <row r="182" spans="1:86" hidden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</row>
    <row r="183" spans="1:86" hidden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</row>
    <row r="184" spans="1:86" hidden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</row>
    <row r="185" spans="1:86" hidden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</row>
    <row r="186" spans="1:86" hidden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</row>
    <row r="187" spans="1:86" hidden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</row>
    <row r="188" spans="1:86" hidden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</row>
    <row r="189" spans="1:86" hidden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</row>
    <row r="190" spans="1:86" hidden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</row>
    <row r="191" spans="1:86" hidden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</row>
    <row r="192" spans="1:86" hidden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</row>
    <row r="193" spans="1:86" hidden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</row>
    <row r="194" spans="1:86" hidden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</row>
    <row r="195" spans="1:86" hidden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</row>
    <row r="196" spans="1:86" hidden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</row>
    <row r="197" spans="1:86" hidden="1" x14ac:dyDescent="0.25">
      <c r="A197" s="2"/>
      <c r="B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</row>
    <row r="198" spans="1:86" hidden="1" x14ac:dyDescent="0.25">
      <c r="A198" s="2"/>
      <c r="B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</row>
    <row r="199" spans="1:86" hidden="1" x14ac:dyDescent="0.25">
      <c r="A199" s="2"/>
      <c r="B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</row>
    <row r="200" spans="1:86" hidden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</row>
    <row r="201" spans="1:86" hidden="1" x14ac:dyDescent="0.25">
      <c r="A201" s="2"/>
      <c r="B201" s="2"/>
      <c r="C201" s="185" t="s">
        <v>10</v>
      </c>
      <c r="D201" s="185"/>
      <c r="E201" s="185"/>
      <c r="F201" s="185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</row>
    <row r="202" spans="1:86" hidden="1" x14ac:dyDescent="0.25">
      <c r="A202" s="251" t="s">
        <v>9</v>
      </c>
      <c r="B202" s="251"/>
      <c r="C202" s="185"/>
      <c r="D202" s="185"/>
      <c r="E202" s="185"/>
      <c r="F202" s="185"/>
      <c r="G202" s="32"/>
      <c r="H202" s="2"/>
      <c r="I202" s="2"/>
      <c r="J202" s="2"/>
      <c r="K202" s="2" t="s">
        <v>14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</row>
    <row r="203" spans="1:86" ht="22.5" hidden="1" customHeight="1" x14ac:dyDescent="0.25">
      <c r="A203" s="251"/>
      <c r="B203" s="251"/>
      <c r="C203" s="185"/>
      <c r="D203" s="185"/>
      <c r="E203" s="185"/>
      <c r="F203" s="185"/>
      <c r="G203" s="185" t="s">
        <v>11</v>
      </c>
      <c r="H203" s="185"/>
      <c r="I203" s="2"/>
      <c r="J203" s="2"/>
      <c r="K203" s="2"/>
      <c r="L203" s="2"/>
      <c r="M203" s="2"/>
      <c r="N203" s="2"/>
      <c r="O203" s="2" t="s">
        <v>103</v>
      </c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</row>
    <row r="204" spans="1:86" hidden="1" x14ac:dyDescent="0.25">
      <c r="A204" s="109">
        <v>0</v>
      </c>
      <c r="B204" s="109"/>
      <c r="C204" s="212"/>
      <c r="D204" s="213"/>
      <c r="E204" s="1"/>
      <c r="F204" s="1"/>
      <c r="G204" s="32"/>
      <c r="H204" s="2"/>
      <c r="I204" s="2"/>
      <c r="J204" s="109">
        <f>(((((1+H34)^(Q17+1))-1)/H34)-1)</f>
        <v>41.930922524575344</v>
      </c>
      <c r="K204" s="109"/>
      <c r="L204" s="109"/>
      <c r="M204" s="109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</row>
    <row r="205" spans="1:86" hidden="1" x14ac:dyDescent="0.25">
      <c r="A205" s="252">
        <v>2.5000000000000001E-3</v>
      </c>
      <c r="B205" s="109"/>
      <c r="C205" s="110">
        <v>4</v>
      </c>
      <c r="D205" s="111"/>
      <c r="E205" s="2"/>
      <c r="F205" s="2"/>
      <c r="G205" s="109">
        <v>35</v>
      </c>
      <c r="H205" s="109"/>
      <c r="I205" s="2"/>
      <c r="J205" s="2"/>
      <c r="K205" s="2"/>
      <c r="L205" s="2"/>
      <c r="M205" s="2"/>
      <c r="N205" s="2"/>
      <c r="O205" s="6"/>
      <c r="P205" s="102">
        <v>57</v>
      </c>
      <c r="Q205" s="103"/>
      <c r="R205" s="209">
        <v>4.25</v>
      </c>
      <c r="S205" s="210"/>
      <c r="T205" s="211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</row>
    <row r="206" spans="1:86" hidden="1" x14ac:dyDescent="0.25">
      <c r="A206" s="252">
        <v>5.0000000000000001E-3</v>
      </c>
      <c r="B206" s="109"/>
      <c r="C206" s="110">
        <v>4.25</v>
      </c>
      <c r="D206" s="111"/>
      <c r="E206" s="2"/>
      <c r="F206" s="2"/>
      <c r="G206" s="109">
        <v>36</v>
      </c>
      <c r="H206" s="109"/>
      <c r="I206" s="2"/>
      <c r="J206" s="167">
        <f>IF(H32="","",H32/J204)</f>
        <v>687.23419141266481</v>
      </c>
      <c r="K206" s="167"/>
      <c r="L206" s="167"/>
      <c r="M206" s="2"/>
      <c r="N206" s="2"/>
      <c r="O206" s="6"/>
      <c r="P206" s="102">
        <v>58</v>
      </c>
      <c r="Q206" s="104"/>
      <c r="R206" s="209">
        <v>4.3540000000000001</v>
      </c>
      <c r="S206" s="210"/>
      <c r="T206" s="211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</row>
    <row r="207" spans="1:86" hidden="1" x14ac:dyDescent="0.25">
      <c r="A207" s="252">
        <v>7.4999999999999997E-3</v>
      </c>
      <c r="B207" s="109"/>
      <c r="C207" s="186">
        <v>4.3499999999999996</v>
      </c>
      <c r="D207" s="187"/>
      <c r="E207" s="33"/>
      <c r="F207" s="33"/>
      <c r="G207" s="109">
        <v>37</v>
      </c>
      <c r="H207" s="109"/>
      <c r="I207" s="2"/>
      <c r="J207" s="2"/>
      <c r="K207" s="2"/>
      <c r="L207" s="2"/>
      <c r="M207" s="2"/>
      <c r="N207" s="2"/>
      <c r="O207" s="6"/>
      <c r="P207" s="102">
        <v>59</v>
      </c>
      <c r="Q207" s="104"/>
      <c r="R207" s="209">
        <v>4.468</v>
      </c>
      <c r="S207" s="210"/>
      <c r="T207" s="211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</row>
    <row r="208" spans="1:86" hidden="1" x14ac:dyDescent="0.25">
      <c r="A208" s="252">
        <v>0.01</v>
      </c>
      <c r="B208" s="109"/>
      <c r="C208" s="110">
        <v>4.47</v>
      </c>
      <c r="D208" s="111"/>
      <c r="E208" s="2"/>
      <c r="F208" s="2"/>
      <c r="G208" s="109">
        <v>38</v>
      </c>
      <c r="H208" s="109"/>
      <c r="I208" s="2"/>
      <c r="J208" s="2"/>
      <c r="K208" s="2"/>
      <c r="L208" s="2"/>
      <c r="M208" s="2"/>
      <c r="N208" s="2"/>
      <c r="O208" s="6"/>
      <c r="P208" s="102">
        <v>60</v>
      </c>
      <c r="Q208" s="104"/>
      <c r="R208" s="209">
        <v>4.5890000000000004</v>
      </c>
      <c r="S208" s="210"/>
      <c r="T208" s="211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</row>
    <row r="209" spans="1:86" hidden="1" x14ac:dyDescent="0.25">
      <c r="A209" s="252">
        <v>1.2500000000000001E-2</v>
      </c>
      <c r="B209" s="109"/>
      <c r="C209" s="110">
        <v>4.5</v>
      </c>
      <c r="D209" s="111"/>
      <c r="E209" s="2"/>
      <c r="F209" s="2"/>
      <c r="G209" s="109">
        <v>39</v>
      </c>
      <c r="H209" s="109"/>
      <c r="I209" s="2"/>
      <c r="J209" s="2"/>
      <c r="K209" s="2"/>
      <c r="L209" s="2"/>
      <c r="M209" s="2"/>
      <c r="N209" s="2"/>
      <c r="O209" s="6"/>
      <c r="P209" s="102">
        <v>61</v>
      </c>
      <c r="Q209" s="104"/>
      <c r="R209" s="209">
        <v>4.7190000000000003</v>
      </c>
      <c r="S209" s="210"/>
      <c r="T209" s="211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</row>
    <row r="210" spans="1:86" hidden="1" x14ac:dyDescent="0.25">
      <c r="A210" s="252">
        <v>1.4999999999999999E-2</v>
      </c>
      <c r="B210" s="109"/>
      <c r="C210" s="110">
        <v>4.59</v>
      </c>
      <c r="D210" s="111"/>
      <c r="E210" s="2"/>
      <c r="F210" s="2"/>
      <c r="G210" s="109">
        <v>40</v>
      </c>
      <c r="H210" s="109"/>
      <c r="I210" s="2"/>
      <c r="J210" s="2"/>
      <c r="K210" s="2"/>
      <c r="L210" s="2"/>
      <c r="M210" s="2"/>
      <c r="N210" s="2"/>
      <c r="O210" s="6"/>
      <c r="P210" s="102">
        <v>62</v>
      </c>
      <c r="Q210" s="104"/>
      <c r="R210" s="209">
        <v>4.8559999999999999</v>
      </c>
      <c r="S210" s="210"/>
      <c r="T210" s="211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</row>
    <row r="211" spans="1:86" hidden="1" x14ac:dyDescent="0.25">
      <c r="A211" s="252">
        <v>1.7500000000000002E-2</v>
      </c>
      <c r="B211" s="109"/>
      <c r="C211" s="110">
        <v>4.72</v>
      </c>
      <c r="D211" s="111"/>
      <c r="E211" s="2"/>
      <c r="F211" s="2"/>
      <c r="G211" s="109">
        <v>41</v>
      </c>
      <c r="H211" s="109"/>
      <c r="I211" s="2"/>
      <c r="J211" s="2"/>
      <c r="K211" s="2"/>
      <c r="L211" s="32"/>
      <c r="M211" s="32"/>
      <c r="N211" s="2"/>
      <c r="O211" s="6"/>
      <c r="P211" s="102">
        <v>63</v>
      </c>
      <c r="Q211" s="104"/>
      <c r="R211" s="209">
        <v>5.0019999999999998</v>
      </c>
      <c r="S211" s="210"/>
      <c r="T211" s="211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</row>
    <row r="212" spans="1:86" hidden="1" x14ac:dyDescent="0.25">
      <c r="A212" s="252">
        <v>0.02</v>
      </c>
      <c r="B212" s="109"/>
      <c r="C212" s="110">
        <v>4.75</v>
      </c>
      <c r="D212" s="111"/>
      <c r="E212" s="2"/>
      <c r="F212" s="2"/>
      <c r="G212" s="109">
        <v>42</v>
      </c>
      <c r="H212" s="109"/>
      <c r="I212" s="2"/>
      <c r="J212" s="2"/>
      <c r="K212" s="2"/>
      <c r="L212" s="32"/>
      <c r="M212" s="32"/>
      <c r="N212" s="2"/>
      <c r="O212" s="6"/>
      <c r="P212" s="102">
        <v>64</v>
      </c>
      <c r="Q212" s="104"/>
      <c r="R212" s="209">
        <v>5.1589999999999998</v>
      </c>
      <c r="S212" s="210"/>
      <c r="T212" s="211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</row>
    <row r="213" spans="1:86" hidden="1" x14ac:dyDescent="0.25">
      <c r="A213" s="252">
        <v>2.2499999999999999E-2</v>
      </c>
      <c r="B213" s="109"/>
      <c r="C213" s="110">
        <v>4.8600000000000003</v>
      </c>
      <c r="D213" s="111"/>
      <c r="E213" s="2"/>
      <c r="F213" s="2"/>
      <c r="G213" s="109">
        <v>43</v>
      </c>
      <c r="H213" s="109"/>
      <c r="I213" s="2"/>
      <c r="J213" s="2"/>
      <c r="K213" s="2"/>
      <c r="L213" s="32"/>
      <c r="M213" s="32"/>
      <c r="N213" s="2"/>
      <c r="O213" s="6"/>
      <c r="P213" s="102">
        <v>65</v>
      </c>
      <c r="Q213" s="104"/>
      <c r="R213" s="209">
        <v>5.3259999999999996</v>
      </c>
      <c r="S213" s="210"/>
      <c r="T213" s="211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</row>
    <row r="214" spans="1:86" hidden="1" x14ac:dyDescent="0.25">
      <c r="A214" s="252">
        <v>2.5000000000000001E-2</v>
      </c>
      <c r="B214" s="109"/>
      <c r="C214" s="110">
        <v>5</v>
      </c>
      <c r="D214" s="111"/>
      <c r="E214" s="2"/>
      <c r="F214" s="2"/>
      <c r="G214" s="109">
        <v>44</v>
      </c>
      <c r="H214" s="109"/>
      <c r="I214" s="2"/>
      <c r="J214" s="2"/>
      <c r="K214" s="2"/>
      <c r="L214" s="34"/>
      <c r="M214" s="34"/>
      <c r="N214" s="2"/>
      <c r="O214" s="6"/>
      <c r="P214" s="102">
        <v>66</v>
      </c>
      <c r="Q214" s="104"/>
      <c r="R214" s="209">
        <v>5.5060000000000002</v>
      </c>
      <c r="S214" s="210"/>
      <c r="T214" s="211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</row>
    <row r="215" spans="1:86" hidden="1" x14ac:dyDescent="0.25">
      <c r="A215" s="252">
        <v>2.75E-2</v>
      </c>
      <c r="B215" s="109"/>
      <c r="C215" s="110">
        <v>5.16</v>
      </c>
      <c r="D215" s="111"/>
      <c r="E215" s="2"/>
      <c r="F215" s="2"/>
      <c r="G215" s="109">
        <v>45</v>
      </c>
      <c r="H215" s="109"/>
      <c r="I215" s="2"/>
      <c r="J215" s="2"/>
      <c r="K215" s="117"/>
      <c r="L215" s="117"/>
      <c r="M215" s="34"/>
      <c r="N215" s="2"/>
      <c r="O215" s="6"/>
      <c r="P215" s="102">
        <v>67</v>
      </c>
      <c r="Q215" s="104"/>
      <c r="R215" s="209">
        <v>5.7</v>
      </c>
      <c r="S215" s="210"/>
      <c r="T215" s="211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</row>
    <row r="216" spans="1:86" hidden="1" x14ac:dyDescent="0.25">
      <c r="A216" s="252">
        <v>0.03</v>
      </c>
      <c r="B216" s="109"/>
      <c r="C216" s="110">
        <v>5.25</v>
      </c>
      <c r="D216" s="111"/>
      <c r="E216" s="2"/>
      <c r="F216" s="2"/>
      <c r="G216" s="109">
        <v>46</v>
      </c>
      <c r="H216" s="109"/>
      <c r="I216" s="2"/>
      <c r="J216" s="2"/>
      <c r="K216" s="117"/>
      <c r="L216" s="117"/>
      <c r="M216" s="34"/>
      <c r="N216" s="2"/>
      <c r="O216" s="6"/>
      <c r="P216" s="102">
        <v>68</v>
      </c>
      <c r="Q216" s="104"/>
      <c r="R216" s="209">
        <v>5.91</v>
      </c>
      <c r="S216" s="210"/>
      <c r="T216" s="211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</row>
    <row r="217" spans="1:86" hidden="1" x14ac:dyDescent="0.25">
      <c r="A217" s="252">
        <v>3.2500000000000001E-2</v>
      </c>
      <c r="B217" s="109"/>
      <c r="C217" s="110">
        <v>5.33</v>
      </c>
      <c r="D217" s="111"/>
      <c r="E217" s="2"/>
      <c r="F217" s="2"/>
      <c r="G217" s="109">
        <v>47</v>
      </c>
      <c r="H217" s="109"/>
      <c r="I217" s="2"/>
      <c r="J217" s="2"/>
      <c r="K217" s="117"/>
      <c r="L217" s="117"/>
      <c r="M217" s="34"/>
      <c r="N217" s="2"/>
      <c r="O217" s="6"/>
      <c r="P217" s="102">
        <v>69</v>
      </c>
      <c r="Q217" s="104"/>
      <c r="R217" s="209">
        <v>6.1349999999999998</v>
      </c>
      <c r="S217" s="210"/>
      <c r="T217" s="211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</row>
    <row r="218" spans="1:86" ht="15.75" hidden="1" thickBot="1" x14ac:dyDescent="0.3">
      <c r="A218" s="252">
        <v>3.5000000000000003E-2</v>
      </c>
      <c r="B218" s="109"/>
      <c r="C218" s="110">
        <v>5.5</v>
      </c>
      <c r="D218" s="111"/>
      <c r="E218" s="2"/>
      <c r="F218" s="2"/>
      <c r="G218" s="109">
        <v>48</v>
      </c>
      <c r="H218" s="109"/>
      <c r="I218" s="2"/>
      <c r="J218" s="2"/>
      <c r="K218" s="117"/>
      <c r="L218" s="117"/>
      <c r="M218" s="34"/>
      <c r="N218" s="2"/>
      <c r="O218" s="105"/>
      <c r="P218" s="106">
        <v>70</v>
      </c>
      <c r="Q218" s="107"/>
      <c r="R218" s="262">
        <v>6.3780000000000001</v>
      </c>
      <c r="S218" s="263"/>
      <c r="T218" s="264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</row>
    <row r="219" spans="1:86" hidden="1" x14ac:dyDescent="0.25">
      <c r="A219" s="252">
        <v>3.7499999999999999E-2</v>
      </c>
      <c r="B219" s="109"/>
      <c r="C219" s="110">
        <v>5.51</v>
      </c>
      <c r="D219" s="111"/>
      <c r="E219" s="2"/>
      <c r="F219" s="2"/>
      <c r="G219" s="109">
        <v>49</v>
      </c>
      <c r="H219" s="109"/>
      <c r="I219" s="2"/>
      <c r="J219" s="2"/>
      <c r="K219" s="117"/>
      <c r="L219" s="117"/>
      <c r="M219" s="34"/>
      <c r="N219" s="2"/>
      <c r="O219" s="2"/>
      <c r="P219" s="55"/>
      <c r="Q219" s="2"/>
      <c r="R219" s="2"/>
      <c r="S219" s="49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</row>
    <row r="220" spans="1:86" hidden="1" x14ac:dyDescent="0.25">
      <c r="A220" s="252">
        <v>0.04</v>
      </c>
      <c r="B220" s="109"/>
      <c r="C220" s="110">
        <v>5.7</v>
      </c>
      <c r="D220" s="111"/>
      <c r="E220" s="2"/>
      <c r="F220" s="2"/>
      <c r="G220" s="109">
        <v>50</v>
      </c>
      <c r="H220" s="109"/>
      <c r="I220" s="2"/>
      <c r="J220" s="2"/>
      <c r="K220" s="117"/>
      <c r="L220" s="117"/>
      <c r="M220" s="34"/>
      <c r="N220" s="2"/>
      <c r="O220" s="2"/>
      <c r="P220" s="55"/>
      <c r="Q220" s="2"/>
      <c r="R220" s="2"/>
      <c r="S220" s="49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</row>
    <row r="221" spans="1:86" hidden="1" x14ac:dyDescent="0.25">
      <c r="A221" s="252">
        <v>4.2500000000000003E-2</v>
      </c>
      <c r="B221" s="109"/>
      <c r="C221" s="110">
        <v>5.75</v>
      </c>
      <c r="D221" s="111"/>
      <c r="E221" s="2"/>
      <c r="F221" s="2"/>
      <c r="G221" s="109">
        <v>51</v>
      </c>
      <c r="H221" s="109"/>
      <c r="I221" s="2"/>
      <c r="J221" s="2"/>
      <c r="K221" s="117"/>
      <c r="L221" s="117"/>
      <c r="M221" s="34"/>
      <c r="N221" s="2"/>
      <c r="O221" s="2"/>
      <c r="P221" s="55"/>
      <c r="Q221" s="2"/>
      <c r="R221" s="2"/>
      <c r="S221" s="49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</row>
    <row r="222" spans="1:86" hidden="1" x14ac:dyDescent="0.25">
      <c r="A222" s="252">
        <v>4.4999999999999998E-2</v>
      </c>
      <c r="B222" s="109"/>
      <c r="C222" s="110">
        <v>5.91</v>
      </c>
      <c r="D222" s="111"/>
      <c r="E222" s="2"/>
      <c r="F222" s="2"/>
      <c r="G222" s="109">
        <v>52</v>
      </c>
      <c r="H222" s="109"/>
      <c r="I222" s="2"/>
      <c r="J222" s="2"/>
      <c r="K222" s="117"/>
      <c r="L222" s="117"/>
      <c r="M222" s="34"/>
      <c r="N222" s="2"/>
      <c r="O222" s="2"/>
      <c r="P222" s="55"/>
      <c r="Q222" s="2"/>
      <c r="R222" s="2"/>
      <c r="S222" s="49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</row>
    <row r="223" spans="1:86" hidden="1" x14ac:dyDescent="0.25">
      <c r="A223" s="252">
        <v>4.7500000000000001E-2</v>
      </c>
      <c r="B223" s="109"/>
      <c r="C223" s="110">
        <v>6</v>
      </c>
      <c r="D223" s="111"/>
      <c r="E223" s="2"/>
      <c r="F223" s="2"/>
      <c r="G223" s="109">
        <v>53</v>
      </c>
      <c r="H223" s="109"/>
      <c r="I223" s="2"/>
      <c r="J223" s="2"/>
      <c r="K223" s="117"/>
      <c r="L223" s="117"/>
      <c r="M223" s="34"/>
      <c r="N223" s="2"/>
      <c r="O223" s="2"/>
      <c r="P223" s="55"/>
      <c r="Q223" s="2"/>
      <c r="R223" s="2"/>
      <c r="S223" s="49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</row>
    <row r="224" spans="1:86" hidden="1" x14ac:dyDescent="0.25">
      <c r="A224" s="252">
        <v>0.05</v>
      </c>
      <c r="B224" s="109"/>
      <c r="C224" s="110">
        <v>6.14</v>
      </c>
      <c r="D224" s="111"/>
      <c r="E224" s="2"/>
      <c r="F224" s="2"/>
      <c r="G224" s="109">
        <v>54</v>
      </c>
      <c r="H224" s="109"/>
      <c r="I224" s="2"/>
      <c r="J224" s="2"/>
      <c r="K224" s="117"/>
      <c r="L224" s="117"/>
      <c r="M224" s="34"/>
      <c r="N224" s="2"/>
      <c r="O224" s="2"/>
      <c r="P224" s="55"/>
      <c r="Q224" s="2"/>
      <c r="R224" s="2"/>
      <c r="S224" s="49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</row>
    <row r="225" spans="1:86" hidden="1" x14ac:dyDescent="0.25">
      <c r="A225" s="252">
        <v>5.2499999999999998E-2</v>
      </c>
      <c r="B225" s="109"/>
      <c r="C225" s="110">
        <v>6.25</v>
      </c>
      <c r="D225" s="111"/>
      <c r="E225" s="2"/>
      <c r="F225" s="2"/>
      <c r="G225" s="109">
        <v>55</v>
      </c>
      <c r="H225" s="109"/>
      <c r="I225" s="2"/>
      <c r="J225" s="2"/>
      <c r="K225" s="117"/>
      <c r="L225" s="117"/>
      <c r="M225" s="34"/>
      <c r="N225" s="2"/>
      <c r="O225" s="2"/>
      <c r="P225" s="55"/>
      <c r="Q225" s="2"/>
      <c r="R225" s="2"/>
      <c r="S225" s="49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</row>
    <row r="226" spans="1:86" hidden="1" x14ac:dyDescent="0.25">
      <c r="A226" s="252">
        <v>5.5E-2</v>
      </c>
      <c r="B226" s="109"/>
      <c r="C226" s="110">
        <v>6.38</v>
      </c>
      <c r="D226" s="111"/>
      <c r="E226" s="2"/>
      <c r="F226" s="2"/>
      <c r="G226" s="109">
        <v>56</v>
      </c>
      <c r="H226" s="109"/>
      <c r="I226" s="2"/>
      <c r="J226" s="2"/>
      <c r="K226" s="117"/>
      <c r="L226" s="117"/>
      <c r="M226" s="34"/>
      <c r="N226" s="2"/>
      <c r="O226" s="2"/>
      <c r="P226" s="55"/>
      <c r="Q226" s="2"/>
      <c r="R226" s="2"/>
      <c r="S226" s="49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</row>
    <row r="227" spans="1:86" hidden="1" x14ac:dyDescent="0.25">
      <c r="A227" s="252">
        <v>5.7500000000000002E-2</v>
      </c>
      <c r="B227" s="109"/>
      <c r="C227" s="110">
        <v>6.5</v>
      </c>
      <c r="D227" s="111"/>
      <c r="E227" s="2"/>
      <c r="F227" s="2"/>
      <c r="G227" s="109">
        <v>57</v>
      </c>
      <c r="H227" s="109"/>
      <c r="I227" s="2"/>
      <c r="J227" s="2"/>
      <c r="K227" s="117"/>
      <c r="L227" s="117"/>
      <c r="M227" s="34"/>
      <c r="N227" s="2"/>
      <c r="O227" s="2"/>
      <c r="P227" s="55"/>
      <c r="Q227" s="2"/>
      <c r="R227" s="2"/>
      <c r="S227" s="49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</row>
    <row r="228" spans="1:86" hidden="1" x14ac:dyDescent="0.25">
      <c r="A228" s="252">
        <v>0.06</v>
      </c>
      <c r="B228" s="109"/>
      <c r="C228" s="110">
        <v>6.75</v>
      </c>
      <c r="D228" s="111"/>
      <c r="E228" s="2"/>
      <c r="F228" s="2"/>
      <c r="G228" s="109">
        <v>58</v>
      </c>
      <c r="H228" s="109"/>
      <c r="I228" s="2"/>
      <c r="J228" s="2"/>
      <c r="K228" s="117"/>
      <c r="L228" s="117"/>
      <c r="M228" s="34"/>
      <c r="N228" s="2"/>
      <c r="O228" s="2"/>
      <c r="P228" s="56"/>
      <c r="Q228" s="2"/>
      <c r="R228" s="2"/>
      <c r="S228" s="49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</row>
    <row r="229" spans="1:86" hidden="1" x14ac:dyDescent="0.25">
      <c r="A229" s="252">
        <v>6.25E-2</v>
      </c>
      <c r="B229" s="109"/>
      <c r="C229" s="110">
        <v>7</v>
      </c>
      <c r="D229" s="111"/>
      <c r="E229" s="2"/>
      <c r="F229" s="2"/>
      <c r="G229" s="109">
        <v>59</v>
      </c>
      <c r="H229" s="109"/>
      <c r="I229" s="2"/>
      <c r="J229" s="2"/>
      <c r="K229" s="117"/>
      <c r="L229" s="117"/>
      <c r="M229" s="34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</row>
    <row r="230" spans="1:86" hidden="1" x14ac:dyDescent="0.25">
      <c r="A230" s="252">
        <v>6.5000000000000002E-2</v>
      </c>
      <c r="B230" s="109"/>
      <c r="C230" s="110">
        <v>7.25</v>
      </c>
      <c r="D230" s="111"/>
      <c r="E230" s="2"/>
      <c r="F230" s="2"/>
      <c r="G230" s="109">
        <v>60</v>
      </c>
      <c r="H230" s="109"/>
      <c r="I230" s="2"/>
      <c r="J230" s="2"/>
      <c r="K230" s="117"/>
      <c r="L230" s="117"/>
      <c r="M230" s="34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</row>
    <row r="231" spans="1:86" hidden="1" x14ac:dyDescent="0.25">
      <c r="A231" s="252">
        <v>6.7500000000000004E-2</v>
      </c>
      <c r="B231" s="109"/>
      <c r="C231" s="110">
        <v>7.5</v>
      </c>
      <c r="D231" s="111"/>
      <c r="E231" s="2"/>
      <c r="F231" s="2"/>
      <c r="G231" s="109">
        <v>61</v>
      </c>
      <c r="H231" s="109"/>
      <c r="I231" s="2"/>
      <c r="J231" s="2"/>
      <c r="K231" s="117"/>
      <c r="L231" s="117"/>
      <c r="M231" s="34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</row>
    <row r="232" spans="1:86" hidden="1" x14ac:dyDescent="0.25">
      <c r="A232" s="252">
        <v>7.0000000000000007E-2</v>
      </c>
      <c r="B232" s="109"/>
      <c r="C232" s="110">
        <v>7.75</v>
      </c>
      <c r="D232" s="111"/>
      <c r="E232" s="2"/>
      <c r="F232" s="2"/>
      <c r="G232" s="109">
        <v>62</v>
      </c>
      <c r="H232" s="109"/>
      <c r="I232" s="2"/>
      <c r="J232" s="2"/>
      <c r="K232" s="117"/>
      <c r="L232" s="117"/>
      <c r="M232" s="34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</row>
    <row r="233" spans="1:86" hidden="1" x14ac:dyDescent="0.25">
      <c r="A233" s="2"/>
      <c r="B233" s="2"/>
      <c r="C233" s="110">
        <v>8</v>
      </c>
      <c r="D233" s="111"/>
      <c r="E233" s="2"/>
      <c r="F233" s="2"/>
      <c r="G233" s="109">
        <v>63</v>
      </c>
      <c r="H233" s="109"/>
      <c r="I233" s="2"/>
      <c r="J233" s="2"/>
      <c r="K233" s="117"/>
      <c r="L233" s="117"/>
      <c r="M233" s="34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</row>
    <row r="234" spans="1:86" hidden="1" x14ac:dyDescent="0.25">
      <c r="A234" s="2"/>
      <c r="B234" s="2"/>
      <c r="C234" s="110">
        <v>8.25</v>
      </c>
      <c r="D234" s="111"/>
      <c r="E234" s="2"/>
      <c r="F234" s="2"/>
      <c r="G234" s="109">
        <v>64</v>
      </c>
      <c r="H234" s="109"/>
      <c r="I234" s="2"/>
      <c r="J234" s="2"/>
      <c r="K234" s="117"/>
      <c r="L234" s="117"/>
      <c r="M234" s="34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</row>
    <row r="235" spans="1:86" hidden="1" x14ac:dyDescent="0.25">
      <c r="A235" s="2"/>
      <c r="B235" s="2"/>
      <c r="C235" s="110">
        <v>8.5</v>
      </c>
      <c r="D235" s="111"/>
      <c r="E235" s="2"/>
      <c r="F235" s="2"/>
      <c r="G235" s="109">
        <v>65</v>
      </c>
      <c r="H235" s="109"/>
      <c r="I235" s="2"/>
      <c r="J235" s="2"/>
      <c r="K235" s="117"/>
      <c r="L235" s="117"/>
      <c r="M235" s="34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</row>
    <row r="236" spans="1:86" hidden="1" x14ac:dyDescent="0.25">
      <c r="A236" s="2"/>
      <c r="B236" s="2"/>
      <c r="C236" s="110">
        <v>8.75</v>
      </c>
      <c r="D236" s="111"/>
      <c r="E236" s="2"/>
      <c r="F236" s="2"/>
      <c r="G236" s="109">
        <v>66</v>
      </c>
      <c r="H236" s="109"/>
      <c r="I236" s="2"/>
      <c r="J236" s="2"/>
      <c r="K236" s="117"/>
      <c r="L236" s="117"/>
      <c r="M236" s="34"/>
      <c r="N236" s="109"/>
      <c r="O236" s="109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</row>
    <row r="237" spans="1:86" hidden="1" x14ac:dyDescent="0.25">
      <c r="A237" s="2"/>
      <c r="B237" s="2"/>
      <c r="C237" s="110">
        <v>9</v>
      </c>
      <c r="D237" s="111"/>
      <c r="E237" s="2"/>
      <c r="F237" s="2"/>
      <c r="G237" s="109">
        <v>67</v>
      </c>
      <c r="H237" s="109"/>
      <c r="I237" s="2"/>
      <c r="J237" s="2"/>
      <c r="K237" s="117"/>
      <c r="L237" s="117"/>
      <c r="M237" s="34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</row>
    <row r="238" spans="1:86" hidden="1" x14ac:dyDescent="0.25">
      <c r="A238" s="2"/>
      <c r="B238" s="2"/>
      <c r="C238" s="110">
        <v>9.25</v>
      </c>
      <c r="D238" s="111"/>
      <c r="E238" s="2"/>
      <c r="F238" s="2"/>
      <c r="G238" s="109">
        <v>68</v>
      </c>
      <c r="H238" s="109"/>
      <c r="I238" s="2"/>
      <c r="J238" s="2"/>
      <c r="K238" s="117"/>
      <c r="L238" s="117"/>
      <c r="M238" s="34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</row>
    <row r="239" spans="1:86" hidden="1" x14ac:dyDescent="0.25">
      <c r="A239" s="2"/>
      <c r="B239" s="2"/>
      <c r="C239" s="110">
        <v>9.5</v>
      </c>
      <c r="D239" s="111"/>
      <c r="E239" s="2"/>
      <c r="F239" s="2"/>
      <c r="G239" s="109">
        <v>69</v>
      </c>
      <c r="H239" s="109"/>
      <c r="I239" s="2"/>
      <c r="J239" s="2"/>
      <c r="K239" s="117"/>
      <c r="L239" s="117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</row>
    <row r="240" spans="1:86" hidden="1" x14ac:dyDescent="0.25">
      <c r="A240" s="2"/>
      <c r="B240" s="2"/>
      <c r="C240" s="110">
        <v>9.75</v>
      </c>
      <c r="D240" s="111"/>
      <c r="E240" s="2"/>
      <c r="F240" s="2"/>
      <c r="G240" s="109">
        <v>70</v>
      </c>
      <c r="H240" s="109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</row>
    <row r="241" spans="1:86" hidden="1" x14ac:dyDescent="0.25">
      <c r="A241" s="2"/>
      <c r="B241" s="2"/>
      <c r="C241" s="110">
        <v>10</v>
      </c>
      <c r="D241" s="111"/>
      <c r="E241" s="2"/>
      <c r="F241" s="2"/>
      <c r="G241" s="109">
        <v>71</v>
      </c>
      <c r="H241" s="109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</row>
    <row r="242" spans="1:86" hidden="1" x14ac:dyDescent="0.25">
      <c r="A242" s="2"/>
      <c r="B242" s="2"/>
      <c r="C242" s="115">
        <v>10</v>
      </c>
      <c r="D242" s="116"/>
      <c r="E242" s="2"/>
      <c r="F242" s="2"/>
      <c r="G242" s="109">
        <v>72</v>
      </c>
      <c r="H242" s="109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</row>
    <row r="243" spans="1:86" hidden="1" x14ac:dyDescent="0.25">
      <c r="A243" s="2"/>
      <c r="B243" s="2"/>
      <c r="C243" s="117"/>
      <c r="D243" s="117"/>
      <c r="E243" s="2"/>
      <c r="F243" s="2"/>
      <c r="G243" s="109">
        <v>73</v>
      </c>
      <c r="H243" s="109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</row>
    <row r="244" spans="1:86" hidden="1" x14ac:dyDescent="0.25">
      <c r="A244" s="2"/>
      <c r="B244" s="2"/>
      <c r="C244" s="117"/>
      <c r="D244" s="117"/>
      <c r="E244" s="2"/>
      <c r="F244" s="2"/>
      <c r="G244" s="109">
        <v>74</v>
      </c>
      <c r="H244" s="109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</row>
    <row r="245" spans="1:86" hidden="1" x14ac:dyDescent="0.25">
      <c r="A245" s="2"/>
      <c r="B245" s="2"/>
      <c r="C245" s="117"/>
      <c r="D245" s="117"/>
      <c r="E245" s="2"/>
      <c r="F245" s="2"/>
      <c r="G245" s="109">
        <v>75</v>
      </c>
      <c r="H245" s="109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</row>
    <row r="246" spans="1:86" hidden="1" x14ac:dyDescent="0.25">
      <c r="A246" s="2"/>
      <c r="B246" s="2"/>
      <c r="C246" s="117"/>
      <c r="D246" s="117"/>
      <c r="E246" s="2"/>
      <c r="F246" s="2"/>
      <c r="G246" s="109">
        <v>76</v>
      </c>
      <c r="H246" s="109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</row>
    <row r="247" spans="1:86" hidden="1" x14ac:dyDescent="0.25">
      <c r="A247" s="2"/>
      <c r="B247" s="2"/>
      <c r="C247" s="2"/>
      <c r="D247" s="2"/>
      <c r="E247" s="2"/>
      <c r="F247" s="2"/>
      <c r="G247" s="109">
        <v>77</v>
      </c>
      <c r="H247" s="109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</row>
    <row r="248" spans="1:86" hidden="1" x14ac:dyDescent="0.25">
      <c r="A248" s="2"/>
      <c r="B248" s="2"/>
      <c r="C248" s="2"/>
      <c r="D248" s="2"/>
      <c r="E248" s="2"/>
      <c r="F248" s="2"/>
      <c r="G248" s="109">
        <v>78</v>
      </c>
      <c r="H248" s="109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</row>
    <row r="249" spans="1:86" hidden="1" x14ac:dyDescent="0.25">
      <c r="A249" s="2"/>
      <c r="B249" s="2"/>
      <c r="C249" s="2"/>
      <c r="D249" s="2"/>
      <c r="E249" s="2"/>
      <c r="F249" s="2"/>
      <c r="G249" s="109">
        <v>79</v>
      </c>
      <c r="H249" s="109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</row>
    <row r="250" spans="1:86" hidden="1" x14ac:dyDescent="0.25">
      <c r="A250" s="2"/>
      <c r="B250" s="2"/>
      <c r="C250" s="2"/>
      <c r="D250" s="2"/>
      <c r="E250" s="2"/>
      <c r="F250" s="2"/>
      <c r="G250" s="109">
        <v>80</v>
      </c>
      <c r="H250" s="109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</row>
    <row r="251" spans="1:86" hidden="1" x14ac:dyDescent="0.25">
      <c r="A251" s="2"/>
      <c r="B251" s="2"/>
      <c r="C251" s="2"/>
      <c r="D251" s="2"/>
      <c r="E251" s="2"/>
      <c r="F251" s="2"/>
      <c r="G251" s="109">
        <v>81</v>
      </c>
      <c r="H251" s="109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</row>
    <row r="252" spans="1:86" hidden="1" x14ac:dyDescent="0.25">
      <c r="A252" s="2"/>
      <c r="B252" s="2"/>
      <c r="C252" s="2"/>
      <c r="D252" s="2"/>
      <c r="E252" s="2"/>
      <c r="F252" s="2"/>
      <c r="G252" s="109">
        <v>82</v>
      </c>
      <c r="H252" s="109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</row>
    <row r="253" spans="1:86" hidden="1" x14ac:dyDescent="0.25">
      <c r="A253" s="2"/>
      <c r="B253" s="2"/>
      <c r="C253" s="2"/>
      <c r="D253" s="2"/>
      <c r="E253" s="2"/>
      <c r="F253" s="2"/>
      <c r="G253" s="109">
        <v>83</v>
      </c>
      <c r="H253" s="109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</row>
    <row r="254" spans="1:86" hidden="1" x14ac:dyDescent="0.25">
      <c r="A254" s="2"/>
      <c r="B254" s="2"/>
      <c r="C254" s="2"/>
      <c r="D254" s="2"/>
      <c r="E254" s="2"/>
      <c r="F254" s="2"/>
      <c r="G254" s="109">
        <v>84</v>
      </c>
      <c r="H254" s="109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</row>
    <row r="255" spans="1:86" hidden="1" x14ac:dyDescent="0.25">
      <c r="A255" s="2"/>
      <c r="B255" s="2"/>
      <c r="C255" s="2"/>
      <c r="D255" s="2"/>
      <c r="E255" s="2"/>
      <c r="F255" s="2"/>
      <c r="G255" s="109">
        <v>85</v>
      </c>
      <c r="H255" s="109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</row>
    <row r="256" spans="1:86" hidden="1" x14ac:dyDescent="0.25">
      <c r="A256" s="2"/>
      <c r="B256" s="2"/>
      <c r="C256" s="2"/>
      <c r="D256" s="2"/>
      <c r="E256" s="2"/>
      <c r="F256" s="2"/>
      <c r="G256" s="109">
        <v>86</v>
      </c>
      <c r="H256" s="109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</row>
    <row r="257" spans="1:86" hidden="1" x14ac:dyDescent="0.25">
      <c r="A257" s="2"/>
      <c r="B257" s="2"/>
      <c r="C257" s="2"/>
      <c r="D257" s="2"/>
      <c r="E257" s="2"/>
      <c r="F257" s="2"/>
      <c r="G257" s="109">
        <v>87</v>
      </c>
      <c r="H257" s="109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</row>
    <row r="258" spans="1:86" hidden="1" x14ac:dyDescent="0.25">
      <c r="A258" s="2"/>
      <c r="B258" s="2"/>
      <c r="C258" s="2"/>
      <c r="D258" s="2"/>
      <c r="E258" s="2"/>
      <c r="F258" s="2"/>
      <c r="G258" s="109">
        <v>88</v>
      </c>
      <c r="H258" s="109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</row>
    <row r="259" spans="1:86" hidden="1" x14ac:dyDescent="0.25">
      <c r="A259" s="2"/>
      <c r="B259" s="2"/>
      <c r="C259" s="2"/>
      <c r="D259" s="2"/>
      <c r="E259" s="2"/>
      <c r="F259" s="2"/>
      <c r="G259" s="109">
        <v>89</v>
      </c>
      <c r="H259" s="109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</row>
    <row r="260" spans="1:86" hidden="1" x14ac:dyDescent="0.25">
      <c r="A260" s="2"/>
      <c r="B260" s="2"/>
      <c r="C260" s="2"/>
      <c r="D260" s="2"/>
      <c r="E260" s="2"/>
      <c r="F260" s="2"/>
      <c r="G260" s="109">
        <v>90</v>
      </c>
      <c r="H260" s="109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</row>
    <row r="261" spans="1:86" hidden="1" x14ac:dyDescent="0.25">
      <c r="A261" s="2"/>
      <c r="B261" s="2"/>
      <c r="C261" s="2"/>
      <c r="D261" s="2"/>
      <c r="E261" s="2"/>
      <c r="F261" s="2"/>
      <c r="G261" s="109">
        <v>91</v>
      </c>
      <c r="H261" s="109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</row>
    <row r="262" spans="1:86" hidden="1" x14ac:dyDescent="0.25">
      <c r="A262" s="2"/>
      <c r="B262" s="2"/>
      <c r="C262" s="2"/>
      <c r="D262" s="2"/>
      <c r="E262" s="2"/>
      <c r="F262" s="2"/>
      <c r="G262" s="109">
        <v>92</v>
      </c>
      <c r="H262" s="109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</row>
    <row r="263" spans="1:86" hidden="1" x14ac:dyDescent="0.25">
      <c r="A263" s="2"/>
      <c r="B263" s="2"/>
      <c r="C263" s="2"/>
      <c r="D263" s="2"/>
      <c r="E263" s="2"/>
      <c r="F263" s="2"/>
      <c r="G263" s="109">
        <v>93</v>
      </c>
      <c r="H263" s="109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</row>
    <row r="264" spans="1:86" hidden="1" x14ac:dyDescent="0.25">
      <c r="A264" s="2"/>
      <c r="B264" s="2"/>
      <c r="C264" s="2"/>
      <c r="D264" s="2"/>
      <c r="E264" s="2"/>
      <c r="F264" s="2"/>
      <c r="G264" s="109">
        <v>94</v>
      </c>
      <c r="H264" s="109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</row>
    <row r="265" spans="1:86" hidden="1" x14ac:dyDescent="0.25">
      <c r="A265" s="2"/>
      <c r="B265" s="2"/>
      <c r="C265" s="2"/>
      <c r="D265" s="2"/>
      <c r="E265" s="2"/>
      <c r="F265" s="2"/>
      <c r="G265" s="109">
        <v>95</v>
      </c>
      <c r="H265" s="109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</row>
    <row r="266" spans="1:86" hidden="1" x14ac:dyDescent="0.25">
      <c r="A266" s="2"/>
      <c r="B266" s="2"/>
      <c r="C266" s="2"/>
      <c r="D266" s="2"/>
      <c r="E266" s="2"/>
      <c r="F266" s="2"/>
      <c r="G266" s="109">
        <v>96</v>
      </c>
      <c r="H266" s="109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</row>
    <row r="267" spans="1:86" hidden="1" x14ac:dyDescent="0.25">
      <c r="A267" s="2"/>
      <c r="B267" s="2"/>
      <c r="C267" s="2"/>
      <c r="D267" s="2"/>
      <c r="E267" s="2"/>
      <c r="F267" s="2"/>
      <c r="G267" s="109">
        <v>97</v>
      </c>
      <c r="H267" s="109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</row>
    <row r="268" spans="1:86" hidden="1" x14ac:dyDescent="0.25">
      <c r="A268" s="2"/>
      <c r="B268" s="2"/>
      <c r="C268" s="2"/>
      <c r="D268" s="2"/>
      <c r="E268" s="2"/>
      <c r="F268" s="2"/>
      <c r="G268" s="109">
        <v>98</v>
      </c>
      <c r="H268" s="109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</row>
    <row r="269" spans="1:86" hidden="1" x14ac:dyDescent="0.25">
      <c r="A269" s="2"/>
      <c r="B269" s="2"/>
      <c r="C269" s="2"/>
      <c r="D269" s="2"/>
      <c r="E269" s="2"/>
      <c r="F269" s="2"/>
      <c r="G269" s="109">
        <v>99</v>
      </c>
      <c r="H269" s="109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</row>
    <row r="270" spans="1:86" hidden="1" x14ac:dyDescent="0.25">
      <c r="A270" s="2"/>
      <c r="B270" s="2"/>
      <c r="C270" s="2"/>
      <c r="D270" s="2"/>
      <c r="E270" s="2"/>
      <c r="F270" s="2"/>
      <c r="G270" s="109">
        <v>100</v>
      </c>
      <c r="H270" s="109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</row>
    <row r="271" spans="1:86" hidden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</row>
    <row r="272" spans="1:86" hidden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</row>
    <row r="273" spans="1:86" hidden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</row>
    <row r="274" spans="1:86" hidden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</row>
    <row r="275" spans="1:86" hidden="1" x14ac:dyDescent="0.25">
      <c r="A275" s="261" t="str">
        <f>IF(E17="","",IF(L17="","inserire anno stipula",""))</f>
        <v/>
      </c>
      <c r="B275" s="109"/>
      <c r="C275" s="109"/>
      <c r="D275" s="109"/>
      <c r="E275" s="2" t="s">
        <v>97</v>
      </c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</row>
    <row r="276" spans="1:86" hidden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</row>
    <row r="277" spans="1:86" hidden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</row>
    <row r="278" spans="1:86" hidden="1" x14ac:dyDescent="0.25">
      <c r="A278" s="109">
        <f>IF(H8=0,"",IF(H10=0,"",H10/H8*100))</f>
        <v>61.94950982882105</v>
      </c>
      <c r="B278" s="109"/>
      <c r="C278" s="2"/>
      <c r="D278" s="2"/>
      <c r="E278" s="37" t="s">
        <v>28</v>
      </c>
      <c r="F278" s="2" t="s">
        <v>51</v>
      </c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</row>
    <row r="279" spans="1:86" hidden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>
        <f>21/30*100</f>
        <v>70</v>
      </c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</row>
    <row r="280" spans="1:86" hidden="1" x14ac:dyDescent="0.25">
      <c r="A280" s="259">
        <f>IF(H6="","",H6)</f>
        <v>2041</v>
      </c>
      <c r="B280" s="260"/>
      <c r="C280" s="2"/>
      <c r="D280" s="2"/>
      <c r="E280" s="37" t="s">
        <v>24</v>
      </c>
      <c r="F280" s="35" t="s">
        <v>95</v>
      </c>
      <c r="G280" s="2"/>
      <c r="H280" s="2"/>
      <c r="I280" s="37" t="s">
        <v>96</v>
      </c>
      <c r="J280" s="257">
        <f>IF(H8="","",-H8+H10)</f>
        <v>-7491</v>
      </c>
      <c r="K280" s="258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</row>
    <row r="281" spans="1:86" hidden="1" x14ac:dyDescent="0.25">
      <c r="A281" s="259">
        <f>IF(E17="","",IF(E17&lt;L17,"negativa",E17-L17))</f>
        <v>27</v>
      </c>
      <c r="B281" s="260"/>
      <c r="C281" s="2"/>
      <c r="D281" s="2"/>
      <c r="E281" s="37" t="s">
        <v>25</v>
      </c>
      <c r="F281" s="35" t="s">
        <v>46</v>
      </c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</row>
    <row r="282" spans="1:86" hidden="1" x14ac:dyDescent="0.25">
      <c r="A282" s="36">
        <f>IF(H8="","",H8)</f>
        <v>19687</v>
      </c>
      <c r="B282" s="2"/>
      <c r="C282" s="2"/>
      <c r="D282" s="2"/>
      <c r="E282" s="37" t="s">
        <v>26</v>
      </c>
      <c r="F282" s="36" t="s">
        <v>47</v>
      </c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</row>
    <row r="283" spans="1:86" hidden="1" x14ac:dyDescent="0.25">
      <c r="A283" s="36">
        <f>IF(H10="","",H10)</f>
        <v>12196</v>
      </c>
      <c r="B283" s="2"/>
      <c r="C283" s="2"/>
      <c r="D283" s="2"/>
      <c r="E283" s="37" t="s">
        <v>39</v>
      </c>
      <c r="F283" s="36" t="s">
        <v>27</v>
      </c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</row>
    <row r="284" spans="1:86" hidden="1" x14ac:dyDescent="0.25">
      <c r="A284" s="98">
        <f>H12</f>
        <v>61.94950982882105</v>
      </c>
      <c r="B284" s="99"/>
      <c r="C284" s="2"/>
      <c r="D284" s="2"/>
      <c r="E284" s="37" t="s">
        <v>40</v>
      </c>
      <c r="F284" s="35" t="s">
        <v>28</v>
      </c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</row>
    <row r="285" spans="1:86" ht="15.75" hidden="1" x14ac:dyDescent="0.25">
      <c r="A285" s="156">
        <f>IF(H24="","",IF(Q24&lt;H24,A300,IF(Q24=H24,A301,H20*Q24/100)))</f>
        <v>13780.9</v>
      </c>
      <c r="B285" s="156"/>
      <c r="C285" s="156"/>
      <c r="D285" s="156"/>
      <c r="E285" s="37" t="s">
        <v>29</v>
      </c>
      <c r="F285" s="41" t="s">
        <v>41</v>
      </c>
      <c r="G285" s="41"/>
      <c r="H285" s="41"/>
      <c r="I285" s="41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</row>
    <row r="286" spans="1:86" ht="15.75" hidden="1" x14ac:dyDescent="0.25">
      <c r="A286" s="157">
        <f>IF(H26="","",IF(Q24&lt;=H24,0,H26-H22))</f>
        <v>1584.8999999999996</v>
      </c>
      <c r="B286" s="157"/>
      <c r="C286" s="157"/>
      <c r="D286" s="157"/>
      <c r="E286" s="37" t="s">
        <v>30</v>
      </c>
      <c r="F286" s="42" t="s">
        <v>92</v>
      </c>
      <c r="G286" s="42"/>
      <c r="H286" s="42"/>
      <c r="I286" s="4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</row>
    <row r="287" spans="1:86" ht="15.75" hidden="1" x14ac:dyDescent="0.25">
      <c r="A287" s="158">
        <f>IF(H28="","",H28/H30*100)</f>
        <v>28816.363636363629</v>
      </c>
      <c r="B287" s="158"/>
      <c r="C287" s="158"/>
      <c r="D287" s="158"/>
      <c r="E287" s="37" t="s">
        <v>31</v>
      </c>
      <c r="F287" s="158" t="s">
        <v>93</v>
      </c>
      <c r="G287" s="158"/>
      <c r="H287" s="158"/>
      <c r="I287" s="15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</row>
    <row r="288" spans="1:86" hidden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</row>
    <row r="289" spans="1:86" hidden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</row>
    <row r="290" spans="1:86" ht="15.75" hidden="1" x14ac:dyDescent="0.25">
      <c r="A290" s="38" t="str">
        <f>IF(H32="","",IF(H32*0.7*H30/100&gt;V13*0.5,"riscuotibile max 50% pari a : ",""))</f>
        <v/>
      </c>
      <c r="B290" s="2"/>
      <c r="C290" s="2"/>
      <c r="D290" s="2"/>
      <c r="E290" s="2"/>
      <c r="F290" s="2"/>
      <c r="G290" s="2"/>
      <c r="H290" s="37" t="s">
        <v>32</v>
      </c>
      <c r="I290" s="38" t="s">
        <v>50</v>
      </c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 t="s">
        <v>42</v>
      </c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</row>
    <row r="291" spans="1:86" ht="15.75" hidden="1" x14ac:dyDescent="0.25">
      <c r="A291" s="82"/>
      <c r="B291" s="160" t="str">
        <f>IF(H32="","",IF(H32*0.7*H30/100&lt;=V13*0.5,"anche interamente riscuotibile",H32*0.5))</f>
        <v>anche interamente riscuotibile</v>
      </c>
      <c r="C291" s="160"/>
      <c r="D291" s="160"/>
      <c r="E291" s="40"/>
      <c r="F291" s="40"/>
      <c r="G291" s="40"/>
      <c r="H291" s="37" t="s">
        <v>34</v>
      </c>
      <c r="I291" s="40" t="s">
        <v>33</v>
      </c>
      <c r="J291" s="40"/>
      <c r="K291" s="40"/>
      <c r="L291" s="40"/>
      <c r="M291" s="40"/>
      <c r="N291" s="40"/>
      <c r="O291" s="40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 t="s">
        <v>43</v>
      </c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</row>
    <row r="292" spans="1:86" ht="15.75" hidden="1" x14ac:dyDescent="0.25">
      <c r="A292" s="23" t="str">
        <f>IF(L32="","",IF(L32="anche interamente riscuotibile","","più rendita annua di :"))</f>
        <v/>
      </c>
      <c r="B292" s="2"/>
      <c r="C292" s="2"/>
      <c r="D292" s="2"/>
      <c r="E292" s="2"/>
      <c r="F292" s="2"/>
      <c r="G292" s="2"/>
      <c r="H292" s="37" t="s">
        <v>37</v>
      </c>
      <c r="I292" s="23" t="s">
        <v>36</v>
      </c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 t="s">
        <v>44</v>
      </c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</row>
    <row r="293" spans="1:86" ht="15.75" hidden="1" x14ac:dyDescent="0.25">
      <c r="B293" s="160" t="str">
        <f>IF(L33="","",H28*0.5)</f>
        <v/>
      </c>
      <c r="C293" s="160"/>
      <c r="D293" s="160"/>
      <c r="E293" s="2"/>
      <c r="F293" s="2"/>
      <c r="G293" s="2"/>
      <c r="H293" s="37" t="s">
        <v>38</v>
      </c>
      <c r="I293" s="159" t="s">
        <v>35</v>
      </c>
      <c r="J293" s="159"/>
      <c r="K293" s="159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 t="s">
        <v>45</v>
      </c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</row>
    <row r="294" spans="1:86" hidden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</row>
    <row r="295" spans="1:86" hidden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</row>
    <row r="296" spans="1:86" hidden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9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</row>
    <row r="297" spans="1:86" hidden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</row>
    <row r="298" spans="1:86" hidden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9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</row>
    <row r="299" spans="1:86" hidden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</row>
    <row r="300" spans="1:86" hidden="1" x14ac:dyDescent="0.25">
      <c r="A300" s="2" t="s">
        <v>48</v>
      </c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</row>
    <row r="301" spans="1:86" hidden="1" x14ac:dyDescent="0.25">
      <c r="A301" s="2" t="s">
        <v>49</v>
      </c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</row>
    <row r="302" spans="1:86" hidden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</row>
    <row r="303" spans="1:86" hidden="1" x14ac:dyDescent="0.25">
      <c r="A303" s="1" t="s">
        <v>86</v>
      </c>
      <c r="B303" s="113">
        <f>IF(L36="","",IF(L36&lt;=A307,L36*-I41,A307*-I41))</f>
        <v>-261.14899273681266</v>
      </c>
      <c r="C303" s="114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</row>
    <row r="304" spans="1:86" hidden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</row>
    <row r="305" spans="1:86" hidden="1" x14ac:dyDescent="0.25">
      <c r="A305" s="1" t="s">
        <v>87</v>
      </c>
      <c r="B305" s="1"/>
      <c r="C305" s="1"/>
      <c r="D305" s="1"/>
      <c r="E305" s="1"/>
      <c r="F305" s="113">
        <f>IF(L36="","",L36+L41)</f>
        <v>426.08519867585215</v>
      </c>
      <c r="G305" s="114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</row>
    <row r="306" spans="1:86" hidden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</row>
    <row r="307" spans="1:86" hidden="1" x14ac:dyDescent="0.25">
      <c r="A307" s="112">
        <v>5164.57</v>
      </c>
      <c r="B307" s="11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</row>
    <row r="308" spans="1:86" hidden="1" x14ac:dyDescent="0.25">
      <c r="A308" s="112" t="str">
        <f>IF(L36="","",IF(L36&gt;A307, "su max € 5.164,57",""))</f>
        <v/>
      </c>
      <c r="B308" s="112"/>
      <c r="C308" s="11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</row>
    <row r="309" spans="1:86" hidden="1" x14ac:dyDescent="0.25">
      <c r="A309" s="1" t="s">
        <v>85</v>
      </c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</row>
    <row r="310" spans="1:86" hidden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</row>
    <row r="311" spans="1:86" hidden="1" x14ac:dyDescent="0.25">
      <c r="A311" s="1">
        <v>0.23</v>
      </c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</row>
    <row r="312" spans="1:86" hidden="1" x14ac:dyDescent="0.25">
      <c r="A312" s="1">
        <v>0.27</v>
      </c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</row>
    <row r="313" spans="1:86" hidden="1" x14ac:dyDescent="0.25">
      <c r="A313" s="1">
        <v>0.38</v>
      </c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</row>
    <row r="314" spans="1:86" hidden="1" x14ac:dyDescent="0.25">
      <c r="A314" s="1">
        <v>0.41</v>
      </c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</row>
    <row r="315" spans="1:86" hidden="1" x14ac:dyDescent="0.25">
      <c r="A315" s="1">
        <v>0.43</v>
      </c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</row>
    <row r="316" spans="1:86" hidden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</row>
    <row r="317" spans="1:86" hidden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</row>
    <row r="318" spans="1:86" hidden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</row>
    <row r="319" spans="1:86" hidden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</row>
    <row r="320" spans="1:86" hidden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</row>
    <row r="321" spans="1:86" hidden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</row>
    <row r="322" spans="1:86" hidden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</row>
    <row r="323" spans="1:86" hidden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</row>
    <row r="324" spans="1:86" hidden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</row>
    <row r="325" spans="1:86" hidden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</row>
    <row r="326" spans="1:86" hidden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</row>
    <row r="327" spans="1:86" hidden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</row>
    <row r="328" spans="1:86" hidden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</row>
    <row r="329" spans="1:86" hidden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</row>
    <row r="330" spans="1:86" hidden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</row>
    <row r="331" spans="1:86" hidden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</row>
    <row r="332" spans="1:86" hidden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</row>
    <row r="333" spans="1:86" hidden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</row>
    <row r="334" spans="1:86" hidden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</row>
    <row r="335" spans="1:86" hidden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</row>
    <row r="336" spans="1:86" hidden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</row>
    <row r="337" spans="1:86" hidden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</row>
    <row r="338" spans="1:86" hidden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</row>
    <row r="339" spans="1:86" hidden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</row>
    <row r="340" spans="1:86" hidden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</row>
    <row r="341" spans="1:86" hidden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</row>
    <row r="342" spans="1:86" hidden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</row>
    <row r="343" spans="1:86" hidden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</row>
    <row r="344" spans="1:86" hidden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</row>
    <row r="345" spans="1:86" hidden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</row>
    <row r="346" spans="1:86" hidden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</row>
    <row r="347" spans="1:86" hidden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</row>
    <row r="348" spans="1:86" hidden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</row>
    <row r="349" spans="1:86" hidden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</row>
    <row r="350" spans="1:86" hidden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</row>
    <row r="351" spans="1:86" hidden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</row>
    <row r="352" spans="1:86" hidden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</row>
    <row r="353" spans="1:86" hidden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</row>
    <row r="354" spans="1:86" hidden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</row>
    <row r="355" spans="1:86" hidden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</row>
    <row r="356" spans="1:86" hidden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</row>
    <row r="357" spans="1:86" hidden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</row>
    <row r="358" spans="1:86" hidden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</row>
    <row r="359" spans="1:86" hidden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</row>
    <row r="360" spans="1:86" hidden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</row>
    <row r="361" spans="1:86" hidden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</row>
    <row r="362" spans="1:86" hidden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</row>
    <row r="363" spans="1:86" hidden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</row>
    <row r="364" spans="1:86" hidden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</row>
    <row r="365" spans="1:86" hidden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</row>
    <row r="366" spans="1:86" hidden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</row>
    <row r="367" spans="1:86" hidden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</row>
    <row r="368" spans="1:86" hidden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</row>
    <row r="369" spans="1:86" hidden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</row>
    <row r="370" spans="1:86" hidden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</row>
    <row r="371" spans="1:86" hidden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</row>
    <row r="372" spans="1:86" hidden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</row>
    <row r="373" spans="1:86" hidden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</row>
    <row r="374" spans="1:86" hidden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</row>
    <row r="375" spans="1:86" hidden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</row>
    <row r="376" spans="1:86" hidden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</row>
    <row r="377" spans="1:86" hidden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</row>
    <row r="378" spans="1:86" hidden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</row>
    <row r="379" spans="1:86" hidden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</row>
    <row r="380" spans="1:86" hidden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</row>
    <row r="381" spans="1:86" hidden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</row>
    <row r="382" spans="1:86" hidden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</row>
    <row r="383" spans="1:86" hidden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</row>
    <row r="384" spans="1:86" hidden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</row>
    <row r="385" spans="1:86" hidden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</row>
    <row r="386" spans="1:86" hidden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</row>
    <row r="387" spans="1:86" hidden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</row>
    <row r="388" spans="1:86" hidden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</row>
    <row r="389" spans="1:86" hidden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</row>
    <row r="390" spans="1:86" hidden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</row>
    <row r="391" spans="1:86" hidden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</row>
    <row r="392" spans="1:86" hidden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</row>
    <row r="393" spans="1:86" hidden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</row>
    <row r="394" spans="1:86" hidden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</row>
    <row r="395" spans="1:86" hidden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</row>
    <row r="396" spans="1:86" hidden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</row>
    <row r="397" spans="1:86" hidden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</row>
    <row r="398" spans="1:86" hidden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</row>
    <row r="399" spans="1:86" hidden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</row>
    <row r="400" spans="1:86" hidden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</row>
    <row r="401" spans="1:86" hidden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</row>
    <row r="402" spans="1:86" hidden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</row>
    <row r="403" spans="1:86" hidden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</row>
    <row r="404" spans="1:86" hidden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</row>
    <row r="405" spans="1:86" hidden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</row>
    <row r="406" spans="1:86" hidden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</row>
    <row r="407" spans="1:86" hidden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</row>
    <row r="408" spans="1:86" hidden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</row>
    <row r="409" spans="1:86" hidden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</row>
    <row r="410" spans="1:86" hidden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</row>
    <row r="411" spans="1:86" hidden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</row>
    <row r="412" spans="1:86" hidden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</row>
    <row r="413" spans="1:86" hidden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</row>
    <row r="414" spans="1:86" hidden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</row>
    <row r="415" spans="1:86" hidden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</row>
    <row r="416" spans="1:86" hidden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</row>
    <row r="417" spans="1:86" hidden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</row>
    <row r="418" spans="1:86" hidden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</row>
    <row r="419" spans="1:86" hidden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</row>
    <row r="420" spans="1:86" hidden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</row>
    <row r="421" spans="1:86" hidden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</row>
    <row r="422" spans="1:86" hidden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</row>
    <row r="423" spans="1:86" hidden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</row>
    <row r="424" spans="1:86" hidden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</row>
    <row r="425" spans="1:86" hidden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</row>
    <row r="426" spans="1:86" hidden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</row>
    <row r="427" spans="1:86" hidden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</row>
    <row r="428" spans="1:86" hidden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</row>
    <row r="429" spans="1:86" hidden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</row>
    <row r="430" spans="1:86" hidden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</row>
    <row r="431" spans="1:86" hidden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</row>
    <row r="432" spans="1:86" hidden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</row>
    <row r="433" spans="1:86" hidden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</row>
    <row r="434" spans="1:86" hidden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</row>
    <row r="435" spans="1:86" hidden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</row>
    <row r="436" spans="1:86" hidden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</row>
    <row r="437" spans="1:86" hidden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</row>
    <row r="438" spans="1:86" hidden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</row>
    <row r="439" spans="1:86" hidden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</row>
    <row r="440" spans="1:86" hidden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</row>
    <row r="441" spans="1:86" hidden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</row>
    <row r="442" spans="1:86" hidden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</row>
    <row r="443" spans="1:86" hidden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</row>
    <row r="444" spans="1:86" hidden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</row>
    <row r="445" spans="1:86" hidden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</row>
    <row r="446" spans="1:86" hidden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</row>
    <row r="447" spans="1:86" hidden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</row>
    <row r="448" spans="1:86" hidden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</row>
    <row r="449" spans="1:86" hidden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</row>
    <row r="450" spans="1:86" hidden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</row>
    <row r="451" spans="1:86" hidden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</row>
    <row r="452" spans="1:86" hidden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</row>
    <row r="453" spans="1:86" hidden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</row>
    <row r="454" spans="1:86" hidden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</row>
    <row r="455" spans="1:86" hidden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</row>
    <row r="456" spans="1:86" hidden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</row>
    <row r="457" spans="1:86" hidden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</row>
    <row r="458" spans="1:86" hidden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</row>
    <row r="459" spans="1:86" hidden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</row>
    <row r="460" spans="1:86" hidden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</row>
    <row r="461" spans="1:86" hidden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</row>
    <row r="462" spans="1:86" hidden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</row>
    <row r="463" spans="1:86" hidden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</row>
    <row r="464" spans="1:86" hidden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</row>
    <row r="465" spans="1:86" hidden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</row>
    <row r="466" spans="1:86" hidden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</row>
    <row r="467" spans="1:86" hidden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</row>
    <row r="468" spans="1:86" hidden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</row>
    <row r="469" spans="1:86" hidden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</row>
    <row r="470" spans="1:86" hidden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</row>
    <row r="471" spans="1:86" hidden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</row>
    <row r="472" spans="1:86" hidden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</row>
    <row r="473" spans="1:86" hidden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</row>
    <row r="474" spans="1:86" hidden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</row>
    <row r="475" spans="1:86" hidden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</row>
    <row r="476" spans="1:86" hidden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</row>
    <row r="477" spans="1:86" hidden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</row>
    <row r="478" spans="1:86" hidden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</row>
    <row r="479" spans="1:86" hidden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</row>
    <row r="480" spans="1:86" hidden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</row>
    <row r="481" spans="1:86" hidden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</row>
    <row r="482" spans="1:86" hidden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</row>
    <row r="483" spans="1:86" hidden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</row>
    <row r="484" spans="1:86" hidden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</row>
    <row r="485" spans="1:86" hidden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</row>
    <row r="486" spans="1:86" hidden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</row>
    <row r="487" spans="1:86" hidden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</row>
    <row r="488" spans="1:86" hidden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</row>
    <row r="489" spans="1:86" hidden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</row>
    <row r="490" spans="1:86" hidden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</row>
    <row r="491" spans="1:86" hidden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</row>
    <row r="492" spans="1:86" hidden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</row>
    <row r="493" spans="1:86" hidden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</row>
    <row r="494" spans="1:86" hidden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</row>
    <row r="495" spans="1:86" hidden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</row>
    <row r="496" spans="1:86" hidden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</row>
    <row r="497" spans="1:86" hidden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</row>
    <row r="498" spans="1:86" hidden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</row>
    <row r="499" spans="1:86" hidden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</row>
    <row r="500" spans="1:86" hidden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</row>
    <row r="501" spans="1:86" hidden="1" x14ac:dyDescent="0.25"/>
    <row r="502" spans="1:86" hidden="1" x14ac:dyDescent="0.25"/>
    <row r="503" spans="1:86" hidden="1" x14ac:dyDescent="0.25"/>
    <row r="504" spans="1:86" hidden="1" x14ac:dyDescent="0.25"/>
    <row r="505" spans="1:86" hidden="1" x14ac:dyDescent="0.25"/>
    <row r="506" spans="1:86" hidden="1" x14ac:dyDescent="0.25"/>
    <row r="507" spans="1:86" hidden="1" x14ac:dyDescent="0.25"/>
    <row r="508" spans="1:86" hidden="1" x14ac:dyDescent="0.25"/>
    <row r="509" spans="1:86" hidden="1" x14ac:dyDescent="0.25"/>
    <row r="510" spans="1:86" hidden="1" x14ac:dyDescent="0.25"/>
    <row r="511" spans="1:86" hidden="1" x14ac:dyDescent="0.25"/>
    <row r="512" spans="1:86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spans="1:88" hidden="1" x14ac:dyDescent="0.25"/>
    <row r="594" spans="1:88" hidden="1" x14ac:dyDescent="0.25"/>
    <row r="595" spans="1:88" hidden="1" x14ac:dyDescent="0.25"/>
    <row r="596" spans="1:88" hidden="1" x14ac:dyDescent="0.25"/>
    <row r="597" spans="1:88" hidden="1" x14ac:dyDescent="0.25"/>
    <row r="598" spans="1:88" hidden="1" x14ac:dyDescent="0.25"/>
    <row r="599" spans="1:88" hidden="1" x14ac:dyDescent="0.25"/>
    <row r="600" spans="1:88" hidden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</row>
    <row r="601" spans="1:88" hidden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</row>
    <row r="602" spans="1:88" hidden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</row>
    <row r="603" spans="1:88" hidden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</row>
    <row r="604" spans="1:88" hidden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</row>
    <row r="605" spans="1:88" hidden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</row>
    <row r="606" spans="1:88" hidden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</row>
    <row r="607" spans="1:88" hidden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</row>
    <row r="608" spans="1:88" hidden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</row>
    <row r="609" spans="1:88" hidden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</row>
    <row r="610" spans="1:88" hidden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</row>
    <row r="611" spans="1:88" hidden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</row>
    <row r="612" spans="1:88" hidden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</row>
    <row r="613" spans="1:88" hidden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</row>
    <row r="614" spans="1:88" hidden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</row>
    <row r="615" spans="1:88" hidden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</row>
    <row r="616" spans="1:88" hidden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</row>
    <row r="617" spans="1:88" hidden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</row>
    <row r="618" spans="1:88" hidden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</row>
    <row r="619" spans="1:88" hidden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</row>
    <row r="620" spans="1:88" hidden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</row>
    <row r="621" spans="1:88" hidden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</row>
    <row r="622" spans="1:88" hidden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</row>
    <row r="623" spans="1:88" hidden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</row>
    <row r="624" spans="1:88" hidden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</row>
    <row r="625" spans="1:88" hidden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</row>
    <row r="626" spans="1:88" hidden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</row>
    <row r="627" spans="1:88" hidden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</row>
    <row r="628" spans="1:88" hidden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</row>
    <row r="629" spans="1:88" hidden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</row>
    <row r="630" spans="1:88" hidden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</row>
    <row r="631" spans="1:88" hidden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</row>
    <row r="632" spans="1:88" hidden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</row>
    <row r="633" spans="1:88" hidden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</row>
    <row r="634" spans="1:88" hidden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</row>
    <row r="635" spans="1:88" hidden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</row>
    <row r="636" spans="1:88" hidden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</row>
    <row r="637" spans="1:88" hidden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</row>
    <row r="638" spans="1:88" hidden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</row>
    <row r="639" spans="1:88" hidden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</row>
    <row r="640" spans="1:88" hidden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</row>
    <row r="641" spans="1:88" hidden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</row>
    <row r="642" spans="1:88" hidden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</row>
    <row r="643" spans="1:88" hidden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</row>
    <row r="644" spans="1:88" hidden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</row>
    <row r="645" spans="1:88" hidden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</row>
    <row r="646" spans="1:88" hidden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</row>
    <row r="647" spans="1:88" hidden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</row>
    <row r="648" spans="1:88" hidden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</row>
    <row r="649" spans="1:88" hidden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</row>
    <row r="650" spans="1:88" hidden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</row>
    <row r="651" spans="1:88" hidden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</row>
    <row r="652" spans="1:88" hidden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</row>
    <row r="653" spans="1:88" hidden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</row>
    <row r="654" spans="1:88" hidden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</row>
    <row r="655" spans="1:88" hidden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</row>
    <row r="656" spans="1:88" hidden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</row>
    <row r="657" spans="1:88" hidden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</row>
    <row r="658" spans="1:88" hidden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</row>
    <row r="659" spans="1:88" hidden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</row>
    <row r="660" spans="1:88" hidden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</row>
    <row r="661" spans="1:88" hidden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</row>
    <row r="662" spans="1:88" hidden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</row>
    <row r="663" spans="1:88" hidden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</row>
    <row r="664" spans="1:88" hidden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</row>
    <row r="665" spans="1:88" hidden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</row>
    <row r="666" spans="1:88" hidden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</row>
    <row r="667" spans="1:88" hidden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</row>
    <row r="668" spans="1:88" hidden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</row>
    <row r="669" spans="1:88" hidden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</row>
    <row r="670" spans="1:88" hidden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</row>
    <row r="671" spans="1:88" hidden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</row>
    <row r="672" spans="1:88" hidden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</row>
    <row r="673" spans="1:88" hidden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</row>
    <row r="674" spans="1:88" hidden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</row>
    <row r="675" spans="1:88" hidden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</row>
    <row r="676" spans="1:88" hidden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</row>
    <row r="677" spans="1:88" hidden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</row>
    <row r="678" spans="1:88" hidden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</row>
    <row r="679" spans="1:88" hidden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</row>
    <row r="680" spans="1:88" hidden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</row>
    <row r="681" spans="1:88" hidden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</row>
    <row r="682" spans="1:88" hidden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</row>
    <row r="683" spans="1:88" hidden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</row>
    <row r="684" spans="1:88" hidden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</row>
    <row r="685" spans="1:88" hidden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</row>
    <row r="686" spans="1:88" hidden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</row>
    <row r="687" spans="1:88" hidden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</row>
    <row r="688" spans="1:88" hidden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</row>
    <row r="689" spans="1:88" hidden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</row>
    <row r="690" spans="1:88" hidden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</row>
    <row r="691" spans="1:88" hidden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</row>
    <row r="692" spans="1:88" hidden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</row>
    <row r="693" spans="1:88" hidden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</row>
    <row r="694" spans="1:88" hidden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</row>
    <row r="695" spans="1:88" hidden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</row>
    <row r="696" spans="1:88" hidden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</row>
    <row r="697" spans="1:88" hidden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</row>
    <row r="698" spans="1:88" hidden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</row>
    <row r="699" spans="1:88" hidden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</row>
    <row r="700" spans="1:88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</row>
    <row r="701" spans="1:88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</row>
    <row r="702" spans="1:88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</row>
    <row r="703" spans="1:88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</row>
    <row r="704" spans="1:88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</row>
    <row r="705" spans="1:88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</row>
    <row r="706" spans="1:88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</row>
    <row r="707" spans="1:88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</row>
    <row r="708" spans="1:88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</row>
    <row r="709" spans="1:88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</row>
    <row r="710" spans="1:88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</row>
    <row r="711" spans="1:88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</row>
    <row r="712" spans="1:88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</row>
    <row r="713" spans="1:88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</row>
    <row r="714" spans="1:88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</row>
    <row r="715" spans="1:88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</row>
    <row r="716" spans="1:88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</row>
    <row r="717" spans="1:88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</row>
    <row r="718" spans="1:88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</row>
    <row r="719" spans="1:88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</row>
    <row r="720" spans="1:88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</row>
    <row r="721" spans="1:88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</row>
    <row r="722" spans="1:88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</row>
    <row r="723" spans="1:88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</row>
    <row r="724" spans="1:88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</row>
    <row r="725" spans="1:88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</row>
    <row r="726" spans="1:88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</row>
    <row r="727" spans="1:88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</row>
    <row r="728" spans="1:88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</row>
    <row r="729" spans="1:88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</row>
    <row r="730" spans="1:88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</row>
    <row r="731" spans="1:88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</row>
    <row r="732" spans="1:88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</row>
    <row r="733" spans="1:88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</row>
    <row r="734" spans="1:88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</row>
    <row r="735" spans="1:88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</row>
    <row r="736" spans="1:88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</row>
    <row r="737" spans="1:88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</row>
    <row r="738" spans="1:88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</row>
    <row r="739" spans="1:88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</row>
    <row r="740" spans="1:88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</row>
    <row r="741" spans="1:88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</row>
    <row r="742" spans="1:88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</row>
    <row r="743" spans="1:88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</row>
    <row r="744" spans="1:88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</row>
    <row r="745" spans="1:88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</row>
    <row r="746" spans="1:88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</row>
    <row r="747" spans="1:88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</row>
    <row r="748" spans="1:88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</row>
    <row r="749" spans="1:88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</row>
    <row r="750" spans="1:88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</row>
    <row r="751" spans="1:88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</row>
    <row r="752" spans="1:88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</row>
    <row r="753" spans="1:88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</row>
    <row r="754" spans="1:88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</row>
    <row r="755" spans="1:88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</row>
    <row r="756" spans="1:88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</row>
    <row r="757" spans="1:88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</row>
    <row r="758" spans="1:88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</row>
    <row r="759" spans="1:88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</row>
    <row r="760" spans="1:88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</row>
    <row r="761" spans="1:88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</row>
    <row r="762" spans="1:88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</row>
    <row r="763" spans="1:88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</row>
    <row r="764" spans="1:88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</row>
    <row r="765" spans="1:88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</row>
    <row r="766" spans="1:88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</row>
    <row r="767" spans="1:88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</row>
    <row r="768" spans="1:88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</row>
    <row r="769" spans="1:88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</row>
    <row r="770" spans="1:88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</row>
    <row r="771" spans="1:88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</row>
    <row r="772" spans="1:88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</row>
    <row r="773" spans="1:88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</row>
    <row r="774" spans="1:88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</row>
    <row r="775" spans="1:88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</row>
    <row r="776" spans="1:88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</row>
    <row r="777" spans="1:88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</row>
    <row r="778" spans="1:88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</row>
    <row r="779" spans="1:88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</row>
    <row r="780" spans="1:88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</row>
    <row r="781" spans="1:88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</row>
    <row r="782" spans="1:88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</row>
    <row r="783" spans="1:88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</row>
    <row r="784" spans="1:88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</row>
    <row r="785" spans="1:88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</row>
    <row r="786" spans="1:88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</row>
    <row r="787" spans="1:88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</row>
    <row r="788" spans="1:88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</row>
    <row r="789" spans="1:88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</row>
    <row r="790" spans="1:88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</row>
    <row r="791" spans="1:88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</row>
    <row r="792" spans="1:88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</row>
    <row r="793" spans="1:88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</row>
    <row r="794" spans="1:88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</row>
    <row r="795" spans="1:88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</row>
    <row r="796" spans="1:88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</row>
    <row r="797" spans="1:88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</row>
    <row r="798" spans="1:88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</row>
    <row r="799" spans="1:88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</row>
    <row r="800" spans="1:88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</row>
    <row r="801" spans="1:88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</row>
    <row r="802" spans="1:88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</row>
    <row r="803" spans="1:88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</row>
    <row r="804" spans="1:88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</row>
    <row r="805" spans="1:88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</row>
    <row r="806" spans="1:88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</row>
    <row r="807" spans="1:88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</row>
    <row r="808" spans="1:88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</row>
    <row r="809" spans="1:88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</row>
    <row r="810" spans="1:88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</row>
    <row r="811" spans="1:88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</row>
    <row r="812" spans="1:88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</row>
    <row r="813" spans="1:88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</row>
    <row r="814" spans="1:88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</row>
    <row r="815" spans="1:88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</row>
    <row r="816" spans="1:88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</row>
    <row r="817" spans="1:88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</row>
    <row r="818" spans="1:88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</row>
    <row r="819" spans="1:88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</row>
    <row r="820" spans="1:88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</row>
    <row r="821" spans="1:88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</row>
    <row r="822" spans="1:88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</row>
    <row r="823" spans="1:88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</row>
    <row r="824" spans="1:88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</row>
    <row r="825" spans="1:88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</row>
    <row r="826" spans="1:88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</row>
    <row r="827" spans="1:88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</row>
    <row r="828" spans="1:88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</row>
    <row r="829" spans="1:88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</row>
    <row r="830" spans="1:88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</row>
    <row r="831" spans="1:88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</row>
    <row r="832" spans="1:88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</row>
    <row r="833" spans="1:88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</row>
    <row r="834" spans="1:88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</row>
    <row r="835" spans="1:88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</row>
    <row r="836" spans="1:88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</row>
    <row r="837" spans="1:88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</row>
    <row r="838" spans="1:88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</row>
    <row r="839" spans="1:88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</row>
    <row r="840" spans="1:88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</row>
    <row r="841" spans="1:88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</row>
    <row r="842" spans="1:88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</row>
    <row r="843" spans="1:88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</row>
    <row r="844" spans="1:88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</row>
    <row r="845" spans="1:88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</row>
    <row r="846" spans="1:88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</row>
    <row r="847" spans="1:88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</row>
    <row r="848" spans="1:88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</row>
    <row r="849" spans="1:88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</row>
    <row r="850" spans="1:88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</row>
    <row r="851" spans="1:88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</row>
    <row r="852" spans="1:88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</row>
    <row r="853" spans="1:88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</row>
    <row r="854" spans="1:88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</row>
    <row r="855" spans="1:88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</row>
    <row r="856" spans="1:88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</row>
    <row r="857" spans="1:88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</row>
    <row r="858" spans="1:88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</row>
    <row r="859" spans="1:88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</row>
    <row r="860" spans="1:88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</row>
    <row r="861" spans="1:88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</row>
    <row r="862" spans="1:88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</row>
    <row r="863" spans="1:88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</row>
    <row r="864" spans="1:88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</row>
    <row r="865" spans="1:88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</row>
    <row r="866" spans="1:88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</row>
    <row r="867" spans="1:88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</row>
    <row r="868" spans="1:88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</row>
    <row r="869" spans="1:88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</row>
    <row r="870" spans="1:88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</row>
    <row r="871" spans="1:88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</row>
    <row r="872" spans="1:88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</row>
    <row r="873" spans="1:88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</row>
    <row r="874" spans="1:88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</row>
    <row r="875" spans="1:88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</row>
    <row r="876" spans="1:88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</row>
    <row r="877" spans="1:88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</row>
    <row r="878" spans="1:88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</row>
    <row r="879" spans="1:88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</row>
    <row r="880" spans="1:88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</row>
    <row r="881" spans="1:88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</row>
    <row r="882" spans="1:88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</row>
    <row r="883" spans="1:88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</row>
    <row r="884" spans="1:88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</row>
    <row r="885" spans="1:88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</row>
    <row r="886" spans="1:88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</row>
    <row r="887" spans="1:88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</row>
    <row r="888" spans="1:88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</row>
    <row r="889" spans="1:88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</row>
    <row r="890" spans="1:88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</row>
    <row r="891" spans="1:88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</row>
    <row r="892" spans="1:88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</row>
    <row r="893" spans="1:88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</row>
    <row r="894" spans="1:88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</row>
    <row r="895" spans="1:88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</row>
    <row r="896" spans="1:88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</row>
    <row r="897" spans="1:88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</row>
    <row r="898" spans="1:88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</row>
    <row r="899" spans="1:88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</row>
    <row r="900" spans="1:88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</row>
    <row r="901" spans="1:88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</row>
    <row r="902" spans="1:88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</row>
    <row r="903" spans="1:88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</row>
    <row r="904" spans="1:88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</row>
    <row r="905" spans="1:88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</row>
    <row r="906" spans="1:88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</row>
    <row r="907" spans="1:88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</row>
    <row r="908" spans="1:88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</row>
    <row r="909" spans="1:88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</row>
    <row r="910" spans="1:88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</row>
    <row r="911" spans="1:88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</row>
    <row r="912" spans="1:88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</row>
    <row r="913" spans="1:88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</row>
    <row r="914" spans="1:88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</row>
    <row r="915" spans="1:88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</row>
    <row r="916" spans="1:88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</row>
    <row r="917" spans="1:88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</row>
    <row r="918" spans="1:88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</row>
    <row r="919" spans="1:88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</row>
    <row r="920" spans="1:88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</row>
    <row r="921" spans="1:88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</row>
    <row r="922" spans="1:88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</row>
    <row r="923" spans="1:88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</row>
    <row r="924" spans="1:88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</row>
    <row r="925" spans="1:88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</row>
    <row r="926" spans="1:88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</row>
    <row r="927" spans="1:88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</row>
    <row r="928" spans="1:88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</row>
    <row r="929" spans="1:88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</row>
    <row r="930" spans="1:88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</row>
    <row r="931" spans="1:88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</row>
    <row r="932" spans="1:88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</row>
    <row r="933" spans="1:88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</row>
    <row r="934" spans="1:88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</row>
    <row r="935" spans="1:88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</row>
    <row r="936" spans="1:88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</row>
    <row r="937" spans="1:88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</row>
    <row r="938" spans="1:88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</row>
    <row r="939" spans="1:88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</row>
    <row r="940" spans="1:88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</row>
    <row r="941" spans="1:88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</row>
    <row r="942" spans="1:88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</row>
    <row r="943" spans="1:88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</row>
    <row r="944" spans="1:88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</row>
    <row r="945" spans="1:88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</row>
    <row r="946" spans="1:88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</row>
    <row r="947" spans="1:88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</row>
    <row r="948" spans="1:88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</row>
    <row r="949" spans="1:88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</row>
    <row r="950" spans="1:88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</row>
    <row r="951" spans="1:88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</row>
    <row r="952" spans="1:88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</row>
    <row r="953" spans="1:88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</row>
    <row r="954" spans="1:88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</row>
    <row r="955" spans="1:88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</row>
    <row r="956" spans="1:88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</row>
    <row r="957" spans="1:88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</row>
    <row r="958" spans="1:88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</row>
    <row r="959" spans="1:88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</row>
    <row r="960" spans="1:88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</row>
    <row r="961" spans="1:88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</row>
    <row r="962" spans="1:88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</row>
    <row r="963" spans="1:88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</row>
    <row r="964" spans="1:88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</row>
    <row r="965" spans="1:88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</row>
    <row r="966" spans="1:88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</row>
    <row r="967" spans="1:88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</row>
    <row r="968" spans="1:88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</row>
    <row r="969" spans="1:88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</row>
    <row r="970" spans="1:88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</row>
    <row r="971" spans="1:88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</row>
    <row r="972" spans="1:88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</row>
    <row r="973" spans="1:88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</row>
    <row r="974" spans="1:88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</row>
    <row r="975" spans="1:88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</row>
    <row r="976" spans="1:88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</row>
    <row r="977" spans="1:88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</row>
    <row r="978" spans="1:88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</row>
    <row r="979" spans="1:88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</row>
    <row r="980" spans="1:88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</row>
    <row r="981" spans="1:88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</row>
    <row r="982" spans="1:88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</row>
    <row r="983" spans="1:88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</row>
    <row r="984" spans="1:88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</row>
    <row r="985" spans="1:88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</row>
    <row r="986" spans="1:88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</row>
    <row r="987" spans="1:88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</row>
    <row r="988" spans="1:88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</row>
    <row r="989" spans="1:88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</row>
    <row r="990" spans="1:88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</row>
    <row r="991" spans="1:88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</row>
    <row r="992" spans="1:88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</row>
    <row r="993" spans="1:88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</row>
    <row r="994" spans="1:88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</row>
    <row r="995" spans="1:88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</row>
    <row r="996" spans="1:88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</row>
    <row r="997" spans="1:88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</row>
    <row r="998" spans="1:88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</row>
    <row r="999" spans="1:88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</row>
    <row r="1000" spans="1:88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</row>
    <row r="1001" spans="1:88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</row>
    <row r="1002" spans="1:88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  <c r="CG1002" s="1"/>
      <c r="CH1002" s="1"/>
      <c r="CI1002" s="1"/>
      <c r="CJ1002" s="1"/>
    </row>
    <row r="1003" spans="1:88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  <c r="CG1003" s="1"/>
      <c r="CH1003" s="1"/>
      <c r="CI1003" s="1"/>
      <c r="CJ1003" s="1"/>
    </row>
    <row r="1004" spans="1:88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1"/>
      <c r="CH1004" s="1"/>
      <c r="CI1004" s="1"/>
      <c r="CJ1004" s="1"/>
    </row>
    <row r="1005" spans="1:88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</row>
    <row r="1006" spans="1:88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  <c r="CG1006" s="1"/>
      <c r="CH1006" s="1"/>
      <c r="CI1006" s="1"/>
      <c r="CJ1006" s="1"/>
    </row>
    <row r="1007" spans="1:88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  <c r="CG1007" s="1"/>
      <c r="CH1007" s="1"/>
      <c r="CI1007" s="1"/>
      <c r="CJ1007" s="1"/>
    </row>
    <row r="1008" spans="1:88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1"/>
      <c r="CH1008" s="1"/>
      <c r="CI1008" s="1"/>
      <c r="CJ1008" s="1"/>
    </row>
    <row r="1009" spans="1:88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</row>
    <row r="1010" spans="1:88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  <c r="CA1010" s="1"/>
      <c r="CB1010" s="1"/>
      <c r="CC1010" s="1"/>
      <c r="CD1010" s="1"/>
      <c r="CE1010" s="1"/>
      <c r="CF1010" s="1"/>
      <c r="CG1010" s="1"/>
      <c r="CH1010" s="1"/>
      <c r="CI1010" s="1"/>
      <c r="CJ1010" s="1"/>
    </row>
    <row r="1011" spans="1:88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  <c r="CC1011" s="1"/>
      <c r="CD1011" s="1"/>
      <c r="CE1011" s="1"/>
      <c r="CF1011" s="1"/>
      <c r="CG1011" s="1"/>
      <c r="CH1011" s="1"/>
      <c r="CI1011" s="1"/>
      <c r="CJ1011" s="1"/>
    </row>
    <row r="1012" spans="1:88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  <c r="BZ1012" s="1"/>
      <c r="CA1012" s="1"/>
      <c r="CB1012" s="1"/>
      <c r="CC1012" s="1"/>
      <c r="CD1012" s="1"/>
      <c r="CE1012" s="1"/>
      <c r="CF1012" s="1"/>
      <c r="CG1012" s="1"/>
      <c r="CH1012" s="1"/>
      <c r="CI1012" s="1"/>
      <c r="CJ1012" s="1"/>
    </row>
    <row r="1013" spans="1:88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  <c r="BX1013" s="1"/>
      <c r="BY1013" s="1"/>
      <c r="BZ1013" s="1"/>
      <c r="CA1013" s="1"/>
      <c r="CB1013" s="1"/>
      <c r="CC1013" s="1"/>
      <c r="CD1013" s="1"/>
      <c r="CE1013" s="1"/>
      <c r="CF1013" s="1"/>
      <c r="CG1013" s="1"/>
      <c r="CH1013" s="1"/>
      <c r="CI1013" s="1"/>
      <c r="CJ1013" s="1"/>
    </row>
    <row r="1014" spans="1:88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  <c r="CA1014" s="1"/>
      <c r="CB1014" s="1"/>
      <c r="CC1014" s="1"/>
      <c r="CD1014" s="1"/>
      <c r="CE1014" s="1"/>
      <c r="CF1014" s="1"/>
      <c r="CG1014" s="1"/>
      <c r="CH1014" s="1"/>
      <c r="CI1014" s="1"/>
      <c r="CJ1014" s="1"/>
    </row>
    <row r="1015" spans="1:88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  <c r="BZ1015" s="1"/>
      <c r="CA1015" s="1"/>
      <c r="CB1015" s="1"/>
      <c r="CC1015" s="1"/>
      <c r="CD1015" s="1"/>
      <c r="CE1015" s="1"/>
      <c r="CF1015" s="1"/>
      <c r="CG1015" s="1"/>
      <c r="CH1015" s="1"/>
      <c r="CI1015" s="1"/>
      <c r="CJ1015" s="1"/>
    </row>
    <row r="1016" spans="1:88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  <c r="BZ1016" s="1"/>
      <c r="CA1016" s="1"/>
      <c r="CB1016" s="1"/>
      <c r="CC1016" s="1"/>
      <c r="CD1016" s="1"/>
      <c r="CE1016" s="1"/>
      <c r="CF1016" s="1"/>
      <c r="CG1016" s="1"/>
      <c r="CH1016" s="1"/>
      <c r="CI1016" s="1"/>
      <c r="CJ1016" s="1"/>
    </row>
    <row r="1017" spans="1:88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  <c r="CA1017" s="1"/>
      <c r="CB1017" s="1"/>
      <c r="CC1017" s="1"/>
      <c r="CD1017" s="1"/>
      <c r="CE1017" s="1"/>
      <c r="CF1017" s="1"/>
      <c r="CG1017" s="1"/>
      <c r="CH1017" s="1"/>
      <c r="CI1017" s="1"/>
      <c r="CJ1017" s="1"/>
    </row>
    <row r="1018" spans="1:88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  <c r="CD1018" s="1"/>
      <c r="CE1018" s="1"/>
      <c r="CF1018" s="1"/>
      <c r="CG1018" s="1"/>
      <c r="CH1018" s="1"/>
      <c r="CI1018" s="1"/>
      <c r="CJ1018" s="1"/>
    </row>
    <row r="1019" spans="1:88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  <c r="CA1019" s="1"/>
      <c r="CB1019" s="1"/>
      <c r="CC1019" s="1"/>
      <c r="CD1019" s="1"/>
      <c r="CE1019" s="1"/>
      <c r="CF1019" s="1"/>
      <c r="CG1019" s="1"/>
      <c r="CH1019" s="1"/>
      <c r="CI1019" s="1"/>
      <c r="CJ1019" s="1"/>
    </row>
    <row r="1020" spans="1:88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</row>
    <row r="1021" spans="1:88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</row>
    <row r="1022" spans="1:88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1"/>
      <c r="CH1022" s="1"/>
      <c r="CI1022" s="1"/>
      <c r="CJ1022" s="1"/>
    </row>
    <row r="1023" spans="1:88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1"/>
      <c r="CF1023" s="1"/>
      <c r="CG1023" s="1"/>
      <c r="CH1023" s="1"/>
      <c r="CI1023" s="1"/>
      <c r="CJ1023" s="1"/>
    </row>
    <row r="1024" spans="1:88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/>
      <c r="CB1024" s="1"/>
      <c r="CC1024" s="1"/>
      <c r="CD1024" s="1"/>
      <c r="CE1024" s="1"/>
      <c r="CF1024" s="1"/>
      <c r="CG1024" s="1"/>
      <c r="CH1024" s="1"/>
      <c r="CI1024" s="1"/>
      <c r="CJ1024" s="1"/>
    </row>
    <row r="1025" spans="1:88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1"/>
      <c r="CH1025" s="1"/>
      <c r="CI1025" s="1"/>
      <c r="CJ1025" s="1"/>
    </row>
    <row r="1026" spans="1:88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</row>
    <row r="1027" spans="1:88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  <c r="CA1027" s="1"/>
      <c r="CB1027" s="1"/>
      <c r="CC1027" s="1"/>
      <c r="CD1027" s="1"/>
      <c r="CE1027" s="1"/>
      <c r="CF1027" s="1"/>
      <c r="CG1027" s="1"/>
      <c r="CH1027" s="1"/>
      <c r="CI1027" s="1"/>
      <c r="CJ1027" s="1"/>
    </row>
    <row r="1028" spans="1:88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1"/>
      <c r="CF1028" s="1"/>
      <c r="CG1028" s="1"/>
      <c r="CH1028" s="1"/>
      <c r="CI1028" s="1"/>
      <c r="CJ1028" s="1"/>
    </row>
    <row r="1029" spans="1:88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1"/>
      <c r="CH1029" s="1"/>
      <c r="CI1029" s="1"/>
      <c r="CJ1029" s="1"/>
    </row>
    <row r="1030" spans="1:88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1"/>
      <c r="CH1030" s="1"/>
      <c r="CI1030" s="1"/>
      <c r="CJ1030" s="1"/>
    </row>
    <row r="1031" spans="1:88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1"/>
      <c r="CF1031" s="1"/>
      <c r="CG1031" s="1"/>
      <c r="CH1031" s="1"/>
      <c r="CI1031" s="1"/>
      <c r="CJ1031" s="1"/>
    </row>
    <row r="1032" spans="1:88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1"/>
      <c r="CF1032" s="1"/>
      <c r="CG1032" s="1"/>
      <c r="CH1032" s="1"/>
      <c r="CI1032" s="1"/>
      <c r="CJ1032" s="1"/>
    </row>
    <row r="1033" spans="1:88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  <c r="CC1033" s="1"/>
      <c r="CD1033" s="1"/>
      <c r="CE1033" s="1"/>
      <c r="CF1033" s="1"/>
      <c r="CG1033" s="1"/>
      <c r="CH1033" s="1"/>
      <c r="CI1033" s="1"/>
      <c r="CJ1033" s="1"/>
    </row>
    <row r="1034" spans="1:88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  <c r="BZ1034" s="1"/>
      <c r="CA1034" s="1"/>
      <c r="CB1034" s="1"/>
      <c r="CC1034" s="1"/>
      <c r="CD1034" s="1"/>
      <c r="CE1034" s="1"/>
      <c r="CF1034" s="1"/>
      <c r="CG1034" s="1"/>
      <c r="CH1034" s="1"/>
      <c r="CI1034" s="1"/>
      <c r="CJ1034" s="1"/>
    </row>
    <row r="1035" spans="1:88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  <c r="CA1035" s="1"/>
      <c r="CB1035" s="1"/>
      <c r="CC1035" s="1"/>
      <c r="CD1035" s="1"/>
      <c r="CE1035" s="1"/>
      <c r="CF1035" s="1"/>
      <c r="CG1035" s="1"/>
      <c r="CH1035" s="1"/>
      <c r="CI1035" s="1"/>
      <c r="CJ1035" s="1"/>
    </row>
    <row r="1036" spans="1:88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  <c r="BZ1036" s="1"/>
      <c r="CA1036" s="1"/>
      <c r="CB1036" s="1"/>
      <c r="CC1036" s="1"/>
      <c r="CD1036" s="1"/>
      <c r="CE1036" s="1"/>
      <c r="CF1036" s="1"/>
      <c r="CG1036" s="1"/>
      <c r="CH1036" s="1"/>
      <c r="CI1036" s="1"/>
      <c r="CJ1036" s="1"/>
    </row>
    <row r="1037" spans="1:88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BY1037" s="1"/>
      <c r="BZ1037" s="1"/>
      <c r="CA1037" s="1"/>
      <c r="CB1037" s="1"/>
      <c r="CC1037" s="1"/>
      <c r="CD1037" s="1"/>
      <c r="CE1037" s="1"/>
      <c r="CF1037" s="1"/>
      <c r="CG1037" s="1"/>
      <c r="CH1037" s="1"/>
      <c r="CI1037" s="1"/>
      <c r="CJ1037" s="1"/>
    </row>
    <row r="1038" spans="1:88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  <c r="BU1038" s="1"/>
      <c r="BV1038" s="1"/>
      <c r="BW1038" s="1"/>
      <c r="BX1038" s="1"/>
      <c r="BY1038" s="1"/>
      <c r="BZ1038" s="1"/>
      <c r="CA1038" s="1"/>
      <c r="CB1038" s="1"/>
      <c r="CC1038" s="1"/>
      <c r="CD1038" s="1"/>
      <c r="CE1038" s="1"/>
      <c r="CF1038" s="1"/>
      <c r="CG1038" s="1"/>
      <c r="CH1038" s="1"/>
      <c r="CI1038" s="1"/>
      <c r="CJ1038" s="1"/>
    </row>
    <row r="1039" spans="1:88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  <c r="BX1039" s="1"/>
      <c r="BY1039" s="1"/>
      <c r="BZ1039" s="1"/>
      <c r="CA1039" s="1"/>
      <c r="CB1039" s="1"/>
      <c r="CC1039" s="1"/>
      <c r="CD1039" s="1"/>
      <c r="CE1039" s="1"/>
      <c r="CF1039" s="1"/>
      <c r="CG1039" s="1"/>
      <c r="CH1039" s="1"/>
      <c r="CI1039" s="1"/>
      <c r="CJ1039" s="1"/>
    </row>
    <row r="1040" spans="1:88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  <c r="BX1040" s="1"/>
      <c r="BY1040" s="1"/>
      <c r="BZ1040" s="1"/>
      <c r="CA1040" s="1"/>
      <c r="CB1040" s="1"/>
      <c r="CC1040" s="1"/>
      <c r="CD1040" s="1"/>
      <c r="CE1040" s="1"/>
      <c r="CF1040" s="1"/>
      <c r="CG1040" s="1"/>
      <c r="CH1040" s="1"/>
      <c r="CI1040" s="1"/>
      <c r="CJ1040" s="1"/>
    </row>
    <row r="1041" spans="1:88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  <c r="BQ1041" s="1"/>
      <c r="BR1041" s="1"/>
      <c r="BS1041" s="1"/>
      <c r="BT1041" s="1"/>
      <c r="BU1041" s="1"/>
      <c r="BV1041" s="1"/>
      <c r="BW1041" s="1"/>
      <c r="BX1041" s="1"/>
      <c r="BY1041" s="1"/>
      <c r="BZ1041" s="1"/>
      <c r="CA1041" s="1"/>
      <c r="CB1041" s="1"/>
      <c r="CC1041" s="1"/>
      <c r="CD1041" s="1"/>
      <c r="CE1041" s="1"/>
      <c r="CF1041" s="1"/>
      <c r="CG1041" s="1"/>
      <c r="CH1041" s="1"/>
      <c r="CI1041" s="1"/>
      <c r="CJ1041" s="1"/>
    </row>
    <row r="1042" spans="1:88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  <c r="BU1042" s="1"/>
      <c r="BV1042" s="1"/>
      <c r="BW1042" s="1"/>
      <c r="BX1042" s="1"/>
      <c r="BY1042" s="1"/>
      <c r="BZ1042" s="1"/>
      <c r="CA1042" s="1"/>
      <c r="CB1042" s="1"/>
      <c r="CC1042" s="1"/>
      <c r="CD1042" s="1"/>
      <c r="CE1042" s="1"/>
      <c r="CF1042" s="1"/>
      <c r="CG1042" s="1"/>
      <c r="CH1042" s="1"/>
      <c r="CI1042" s="1"/>
      <c r="CJ1042" s="1"/>
    </row>
    <row r="1043" spans="1:88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/>
      <c r="BT1043" s="1"/>
      <c r="BU1043" s="1"/>
      <c r="BV1043" s="1"/>
      <c r="BW1043" s="1"/>
      <c r="BX1043" s="1"/>
      <c r="BY1043" s="1"/>
      <c r="BZ1043" s="1"/>
      <c r="CA1043" s="1"/>
      <c r="CB1043" s="1"/>
      <c r="CC1043" s="1"/>
      <c r="CD1043" s="1"/>
      <c r="CE1043" s="1"/>
      <c r="CF1043" s="1"/>
      <c r="CG1043" s="1"/>
      <c r="CH1043" s="1"/>
      <c r="CI1043" s="1"/>
      <c r="CJ1043" s="1"/>
    </row>
    <row r="1044" spans="1:88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  <c r="BQ1044" s="1"/>
      <c r="BR1044" s="1"/>
      <c r="BS1044" s="1"/>
      <c r="BT1044" s="1"/>
      <c r="BU1044" s="1"/>
      <c r="BV1044" s="1"/>
      <c r="BW1044" s="1"/>
      <c r="BX1044" s="1"/>
      <c r="BY1044" s="1"/>
      <c r="BZ1044" s="1"/>
      <c r="CA1044" s="1"/>
      <c r="CB1044" s="1"/>
      <c r="CC1044" s="1"/>
      <c r="CD1044" s="1"/>
      <c r="CE1044" s="1"/>
      <c r="CF1044" s="1"/>
      <c r="CG1044" s="1"/>
      <c r="CH1044" s="1"/>
      <c r="CI1044" s="1"/>
      <c r="CJ1044" s="1"/>
    </row>
    <row r="1045" spans="1:88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"/>
      <c r="BN1045" s="1"/>
      <c r="BO1045" s="1"/>
      <c r="BP1045" s="1"/>
      <c r="BQ1045" s="1"/>
      <c r="BR1045" s="1"/>
      <c r="BS1045" s="1"/>
      <c r="BT1045" s="1"/>
      <c r="BU1045" s="1"/>
      <c r="BV1045" s="1"/>
      <c r="BW1045" s="1"/>
      <c r="BX1045" s="1"/>
      <c r="BY1045" s="1"/>
      <c r="BZ1045" s="1"/>
      <c r="CA1045" s="1"/>
      <c r="CB1045" s="1"/>
      <c r="CC1045" s="1"/>
      <c r="CD1045" s="1"/>
      <c r="CE1045" s="1"/>
      <c r="CF1045" s="1"/>
      <c r="CG1045" s="1"/>
      <c r="CH1045" s="1"/>
      <c r="CI1045" s="1"/>
      <c r="CJ1045" s="1"/>
    </row>
    <row r="1046" spans="1:88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"/>
      <c r="BN1046" s="1"/>
      <c r="BO1046" s="1"/>
      <c r="BP1046" s="1"/>
      <c r="BQ1046" s="1"/>
      <c r="BR1046" s="1"/>
      <c r="BS1046" s="1"/>
      <c r="BT1046" s="1"/>
      <c r="BU1046" s="1"/>
      <c r="BV1046" s="1"/>
      <c r="BW1046" s="1"/>
      <c r="BX1046" s="1"/>
      <c r="BY1046" s="1"/>
      <c r="BZ1046" s="1"/>
      <c r="CA1046" s="1"/>
      <c r="CB1046" s="1"/>
      <c r="CC1046" s="1"/>
      <c r="CD1046" s="1"/>
      <c r="CE1046" s="1"/>
      <c r="CF1046" s="1"/>
      <c r="CG1046" s="1"/>
      <c r="CH1046" s="1"/>
      <c r="CI1046" s="1"/>
      <c r="CJ1046" s="1"/>
    </row>
    <row r="1047" spans="1:88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"/>
      <c r="BN1047" s="1"/>
      <c r="BO1047" s="1"/>
      <c r="BP1047" s="1"/>
      <c r="BQ1047" s="1"/>
      <c r="BR1047" s="1"/>
      <c r="BS1047" s="1"/>
      <c r="BT1047" s="1"/>
      <c r="BU1047" s="1"/>
      <c r="BV1047" s="1"/>
      <c r="BW1047" s="1"/>
      <c r="BX1047" s="1"/>
      <c r="BY1047" s="1"/>
      <c r="BZ1047" s="1"/>
      <c r="CA1047" s="1"/>
      <c r="CB1047" s="1"/>
      <c r="CC1047" s="1"/>
      <c r="CD1047" s="1"/>
      <c r="CE1047" s="1"/>
      <c r="CF1047" s="1"/>
      <c r="CG1047" s="1"/>
      <c r="CH1047" s="1"/>
      <c r="CI1047" s="1"/>
      <c r="CJ1047" s="1"/>
    </row>
    <row r="1048" spans="1:88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"/>
      <c r="BN1048" s="1"/>
      <c r="BO1048" s="1"/>
      <c r="BP1048" s="1"/>
      <c r="BQ1048" s="1"/>
      <c r="BR1048" s="1"/>
      <c r="BS1048" s="1"/>
      <c r="BT1048" s="1"/>
      <c r="BU1048" s="1"/>
      <c r="BV1048" s="1"/>
      <c r="BW1048" s="1"/>
      <c r="BX1048" s="1"/>
      <c r="BY1048" s="1"/>
      <c r="BZ1048" s="1"/>
      <c r="CA1048" s="1"/>
      <c r="CB1048" s="1"/>
      <c r="CC1048" s="1"/>
      <c r="CD1048" s="1"/>
      <c r="CE1048" s="1"/>
      <c r="CF1048" s="1"/>
      <c r="CG1048" s="1"/>
      <c r="CH1048" s="1"/>
      <c r="CI1048" s="1"/>
      <c r="CJ1048" s="1"/>
    </row>
    <row r="1049" spans="1:88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"/>
      <c r="BN1049" s="1"/>
      <c r="BO1049" s="1"/>
      <c r="BP1049" s="1"/>
      <c r="BQ1049" s="1"/>
      <c r="BR1049" s="1"/>
      <c r="BS1049" s="1"/>
      <c r="BT1049" s="1"/>
      <c r="BU1049" s="1"/>
      <c r="BV1049" s="1"/>
      <c r="BW1049" s="1"/>
      <c r="BX1049" s="1"/>
      <c r="BY1049" s="1"/>
      <c r="BZ1049" s="1"/>
      <c r="CA1049" s="1"/>
      <c r="CB1049" s="1"/>
      <c r="CC1049" s="1"/>
      <c r="CD1049" s="1"/>
      <c r="CE1049" s="1"/>
      <c r="CF1049" s="1"/>
      <c r="CG1049" s="1"/>
      <c r="CH1049" s="1"/>
      <c r="CI1049" s="1"/>
      <c r="CJ1049" s="1"/>
    </row>
    <row r="1050" spans="1:88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"/>
      <c r="BN1050" s="1"/>
      <c r="BO1050" s="1"/>
      <c r="BP1050" s="1"/>
      <c r="BQ1050" s="1"/>
      <c r="BR1050" s="1"/>
      <c r="BS1050" s="1"/>
      <c r="BT1050" s="1"/>
      <c r="BU1050" s="1"/>
      <c r="BV1050" s="1"/>
      <c r="BW1050" s="1"/>
      <c r="BX1050" s="1"/>
      <c r="BY1050" s="1"/>
      <c r="BZ1050" s="1"/>
      <c r="CA1050" s="1"/>
      <c r="CB1050" s="1"/>
      <c r="CC1050" s="1"/>
      <c r="CD1050" s="1"/>
      <c r="CE1050" s="1"/>
      <c r="CF1050" s="1"/>
      <c r="CG1050" s="1"/>
      <c r="CH1050" s="1"/>
      <c r="CI1050" s="1"/>
      <c r="CJ1050" s="1"/>
    </row>
    <row r="1051" spans="1:88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"/>
      <c r="BN1051" s="1"/>
      <c r="BO1051" s="1"/>
      <c r="BP1051" s="1"/>
      <c r="BQ1051" s="1"/>
      <c r="BR1051" s="1"/>
      <c r="BS1051" s="1"/>
      <c r="BT1051" s="1"/>
      <c r="BU1051" s="1"/>
      <c r="BV1051" s="1"/>
      <c r="BW1051" s="1"/>
      <c r="BX1051" s="1"/>
      <c r="BY1051" s="1"/>
      <c r="BZ1051" s="1"/>
      <c r="CA1051" s="1"/>
      <c r="CB1051" s="1"/>
      <c r="CC1051" s="1"/>
      <c r="CD1051" s="1"/>
      <c r="CE1051" s="1"/>
      <c r="CF1051" s="1"/>
      <c r="CG1051" s="1"/>
      <c r="CH1051" s="1"/>
      <c r="CI1051" s="1"/>
      <c r="CJ1051" s="1"/>
    </row>
    <row r="1052" spans="1:88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"/>
      <c r="BN1052" s="1"/>
      <c r="BO1052" s="1"/>
      <c r="BP1052" s="1"/>
      <c r="BQ1052" s="1"/>
      <c r="BR1052" s="1"/>
      <c r="BS1052" s="1"/>
      <c r="BT1052" s="1"/>
      <c r="BU1052" s="1"/>
      <c r="BV1052" s="1"/>
      <c r="BW1052" s="1"/>
      <c r="BX1052" s="1"/>
      <c r="BY1052" s="1"/>
      <c r="BZ1052" s="1"/>
      <c r="CA1052" s="1"/>
      <c r="CB1052" s="1"/>
      <c r="CC1052" s="1"/>
      <c r="CD1052" s="1"/>
      <c r="CE1052" s="1"/>
      <c r="CF1052" s="1"/>
      <c r="CG1052" s="1"/>
      <c r="CH1052" s="1"/>
      <c r="CI1052" s="1"/>
      <c r="CJ1052" s="1"/>
    </row>
    <row r="1053" spans="1:88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"/>
      <c r="BN1053" s="1"/>
      <c r="BO1053" s="1"/>
      <c r="BP1053" s="1"/>
      <c r="BQ1053" s="1"/>
      <c r="BR1053" s="1"/>
      <c r="BS1053" s="1"/>
      <c r="BT1053" s="1"/>
      <c r="BU1053" s="1"/>
      <c r="BV1053" s="1"/>
      <c r="BW1053" s="1"/>
      <c r="BX1053" s="1"/>
      <c r="BY1053" s="1"/>
      <c r="BZ1053" s="1"/>
      <c r="CA1053" s="1"/>
      <c r="CB1053" s="1"/>
      <c r="CC1053" s="1"/>
      <c r="CD1053" s="1"/>
      <c r="CE1053" s="1"/>
      <c r="CF1053" s="1"/>
      <c r="CG1053" s="1"/>
      <c r="CH1053" s="1"/>
      <c r="CI1053" s="1"/>
      <c r="CJ1053" s="1"/>
    </row>
    <row r="1054" spans="1:88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"/>
      <c r="BN1054" s="1"/>
      <c r="BO1054" s="1"/>
      <c r="BP1054" s="1"/>
      <c r="BQ1054" s="1"/>
      <c r="BR1054" s="1"/>
      <c r="BS1054" s="1"/>
      <c r="BT1054" s="1"/>
      <c r="BU1054" s="1"/>
      <c r="BV1054" s="1"/>
      <c r="BW1054" s="1"/>
      <c r="BX1054" s="1"/>
      <c r="BY1054" s="1"/>
      <c r="BZ1054" s="1"/>
      <c r="CA1054" s="1"/>
      <c r="CB1054" s="1"/>
      <c r="CC1054" s="1"/>
      <c r="CD1054" s="1"/>
      <c r="CE1054" s="1"/>
      <c r="CF1054" s="1"/>
      <c r="CG1054" s="1"/>
      <c r="CH1054" s="1"/>
      <c r="CI1054" s="1"/>
      <c r="CJ1054" s="1"/>
    </row>
    <row r="1055" spans="1:88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"/>
      <c r="BN1055" s="1"/>
      <c r="BO1055" s="1"/>
      <c r="BP1055" s="1"/>
      <c r="BQ1055" s="1"/>
      <c r="BR1055" s="1"/>
      <c r="BS1055" s="1"/>
      <c r="BT1055" s="1"/>
      <c r="BU1055" s="1"/>
      <c r="BV1055" s="1"/>
      <c r="BW1055" s="1"/>
      <c r="BX1055" s="1"/>
      <c r="BY1055" s="1"/>
      <c r="BZ1055" s="1"/>
      <c r="CA1055" s="1"/>
      <c r="CB1055" s="1"/>
      <c r="CC1055" s="1"/>
      <c r="CD1055" s="1"/>
      <c r="CE1055" s="1"/>
      <c r="CF1055" s="1"/>
      <c r="CG1055" s="1"/>
      <c r="CH1055" s="1"/>
      <c r="CI1055" s="1"/>
      <c r="CJ1055" s="1"/>
    </row>
    <row r="1056" spans="1:88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"/>
      <c r="BN1056" s="1"/>
      <c r="BO1056" s="1"/>
      <c r="BP1056" s="1"/>
      <c r="BQ1056" s="1"/>
      <c r="BR1056" s="1"/>
      <c r="BS1056" s="1"/>
      <c r="BT1056" s="1"/>
      <c r="BU1056" s="1"/>
      <c r="BV1056" s="1"/>
      <c r="BW1056" s="1"/>
      <c r="BX1056" s="1"/>
      <c r="BY1056" s="1"/>
      <c r="BZ1056" s="1"/>
      <c r="CA1056" s="1"/>
      <c r="CB1056" s="1"/>
      <c r="CC1056" s="1"/>
      <c r="CD1056" s="1"/>
      <c r="CE1056" s="1"/>
      <c r="CF1056" s="1"/>
      <c r="CG1056" s="1"/>
      <c r="CH1056" s="1"/>
      <c r="CI1056" s="1"/>
      <c r="CJ1056" s="1"/>
    </row>
    <row r="1057" spans="1:88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"/>
      <c r="BN1057" s="1"/>
      <c r="BO1057" s="1"/>
      <c r="BP1057" s="1"/>
      <c r="BQ1057" s="1"/>
      <c r="BR1057" s="1"/>
      <c r="BS1057" s="1"/>
      <c r="BT1057" s="1"/>
      <c r="BU1057" s="1"/>
      <c r="BV1057" s="1"/>
      <c r="BW1057" s="1"/>
      <c r="BX1057" s="1"/>
      <c r="BY1057" s="1"/>
      <c r="BZ1057" s="1"/>
      <c r="CA1057" s="1"/>
      <c r="CB1057" s="1"/>
      <c r="CC1057" s="1"/>
      <c r="CD1057" s="1"/>
      <c r="CE1057" s="1"/>
      <c r="CF1057" s="1"/>
      <c r="CG1057" s="1"/>
      <c r="CH1057" s="1"/>
      <c r="CI1057" s="1"/>
      <c r="CJ1057" s="1"/>
    </row>
    <row r="1058" spans="1:88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"/>
      <c r="BN1058" s="1"/>
      <c r="BO1058" s="1"/>
      <c r="BP1058" s="1"/>
      <c r="BQ1058" s="1"/>
      <c r="BR1058" s="1"/>
      <c r="BS1058" s="1"/>
      <c r="BT1058" s="1"/>
      <c r="BU1058" s="1"/>
      <c r="BV1058" s="1"/>
      <c r="BW1058" s="1"/>
      <c r="BX1058" s="1"/>
      <c r="BY1058" s="1"/>
      <c r="BZ1058" s="1"/>
      <c r="CA1058" s="1"/>
      <c r="CB1058" s="1"/>
      <c r="CC1058" s="1"/>
      <c r="CD1058" s="1"/>
      <c r="CE1058" s="1"/>
      <c r="CF1058" s="1"/>
      <c r="CG1058" s="1"/>
      <c r="CH1058" s="1"/>
      <c r="CI1058" s="1"/>
      <c r="CJ1058" s="1"/>
    </row>
    <row r="1059" spans="1:88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  <c r="BM1059" s="1"/>
      <c r="BN1059" s="1"/>
      <c r="BO1059" s="1"/>
      <c r="BP1059" s="1"/>
      <c r="BQ1059" s="1"/>
      <c r="BR1059" s="1"/>
      <c r="BS1059" s="1"/>
      <c r="BT1059" s="1"/>
      <c r="BU1059" s="1"/>
      <c r="BV1059" s="1"/>
      <c r="BW1059" s="1"/>
      <c r="BX1059" s="1"/>
      <c r="BY1059" s="1"/>
      <c r="BZ1059" s="1"/>
      <c r="CA1059" s="1"/>
      <c r="CB1059" s="1"/>
      <c r="CC1059" s="1"/>
      <c r="CD1059" s="1"/>
      <c r="CE1059" s="1"/>
      <c r="CF1059" s="1"/>
      <c r="CG1059" s="1"/>
      <c r="CH1059" s="1"/>
      <c r="CI1059" s="1"/>
      <c r="CJ1059" s="1"/>
    </row>
    <row r="1060" spans="1:88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  <c r="BM1060" s="1"/>
      <c r="BN1060" s="1"/>
      <c r="BO1060" s="1"/>
      <c r="BP1060" s="1"/>
      <c r="BQ1060" s="1"/>
      <c r="BR1060" s="1"/>
      <c r="BS1060" s="1"/>
      <c r="BT1060" s="1"/>
      <c r="BU1060" s="1"/>
      <c r="BV1060" s="1"/>
      <c r="BW1060" s="1"/>
      <c r="BX1060" s="1"/>
      <c r="BY1060" s="1"/>
      <c r="BZ1060" s="1"/>
      <c r="CA1060" s="1"/>
      <c r="CB1060" s="1"/>
      <c r="CC1060" s="1"/>
      <c r="CD1060" s="1"/>
      <c r="CE1060" s="1"/>
      <c r="CF1060" s="1"/>
      <c r="CG1060" s="1"/>
      <c r="CH1060" s="1"/>
      <c r="CI1060" s="1"/>
      <c r="CJ1060" s="1"/>
    </row>
    <row r="1061" spans="1:88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  <c r="BM1061" s="1"/>
      <c r="BN1061" s="1"/>
      <c r="BO1061" s="1"/>
      <c r="BP1061" s="1"/>
      <c r="BQ1061" s="1"/>
      <c r="BR1061" s="1"/>
      <c r="BS1061" s="1"/>
      <c r="BT1061" s="1"/>
      <c r="BU1061" s="1"/>
      <c r="BV1061" s="1"/>
      <c r="BW1061" s="1"/>
      <c r="BX1061" s="1"/>
      <c r="BY1061" s="1"/>
      <c r="BZ1061" s="1"/>
      <c r="CA1061" s="1"/>
      <c r="CB1061" s="1"/>
      <c r="CC1061" s="1"/>
      <c r="CD1061" s="1"/>
      <c r="CE1061" s="1"/>
      <c r="CF1061" s="1"/>
      <c r="CG1061" s="1"/>
      <c r="CH1061" s="1"/>
      <c r="CI1061" s="1"/>
      <c r="CJ1061" s="1"/>
    </row>
    <row r="1062" spans="1:88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  <c r="BM1062" s="1"/>
      <c r="BN1062" s="1"/>
      <c r="BO1062" s="1"/>
      <c r="BP1062" s="1"/>
      <c r="BQ1062" s="1"/>
      <c r="BR1062" s="1"/>
      <c r="BS1062" s="1"/>
      <c r="BT1062" s="1"/>
      <c r="BU1062" s="1"/>
      <c r="BV1062" s="1"/>
      <c r="BW1062" s="1"/>
      <c r="BX1062" s="1"/>
      <c r="BY1062" s="1"/>
      <c r="BZ1062" s="1"/>
      <c r="CA1062" s="1"/>
      <c r="CB1062" s="1"/>
      <c r="CC1062" s="1"/>
      <c r="CD1062" s="1"/>
      <c r="CE1062" s="1"/>
      <c r="CF1062" s="1"/>
      <c r="CG1062" s="1"/>
      <c r="CH1062" s="1"/>
      <c r="CI1062" s="1"/>
      <c r="CJ1062" s="1"/>
    </row>
    <row r="1063" spans="1:88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  <c r="BM1063" s="1"/>
      <c r="BN1063" s="1"/>
      <c r="BO1063" s="1"/>
      <c r="BP1063" s="1"/>
      <c r="BQ1063" s="1"/>
      <c r="BR1063" s="1"/>
      <c r="BS1063" s="1"/>
      <c r="BT1063" s="1"/>
      <c r="BU1063" s="1"/>
      <c r="BV1063" s="1"/>
      <c r="BW1063" s="1"/>
      <c r="BX1063" s="1"/>
      <c r="BY1063" s="1"/>
      <c r="BZ1063" s="1"/>
      <c r="CA1063" s="1"/>
      <c r="CB1063" s="1"/>
      <c r="CC1063" s="1"/>
      <c r="CD1063" s="1"/>
      <c r="CE1063" s="1"/>
      <c r="CF1063" s="1"/>
      <c r="CG1063" s="1"/>
      <c r="CH1063" s="1"/>
      <c r="CI1063" s="1"/>
      <c r="CJ1063" s="1"/>
    </row>
    <row r="1064" spans="1:88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  <c r="BM1064" s="1"/>
      <c r="BN1064" s="1"/>
      <c r="BO1064" s="1"/>
      <c r="BP1064" s="1"/>
      <c r="BQ1064" s="1"/>
      <c r="BR1064" s="1"/>
      <c r="BS1064" s="1"/>
      <c r="BT1064" s="1"/>
      <c r="BU1064" s="1"/>
      <c r="BV1064" s="1"/>
      <c r="BW1064" s="1"/>
      <c r="BX1064" s="1"/>
      <c r="BY1064" s="1"/>
      <c r="BZ1064" s="1"/>
      <c r="CA1064" s="1"/>
      <c r="CB1064" s="1"/>
      <c r="CC1064" s="1"/>
      <c r="CD1064" s="1"/>
      <c r="CE1064" s="1"/>
      <c r="CF1064" s="1"/>
      <c r="CG1064" s="1"/>
      <c r="CH1064" s="1"/>
      <c r="CI1064" s="1"/>
      <c r="CJ1064" s="1"/>
    </row>
    <row r="1065" spans="1:88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  <c r="BM1065" s="1"/>
      <c r="BN1065" s="1"/>
      <c r="BO1065" s="1"/>
      <c r="BP1065" s="1"/>
      <c r="BQ1065" s="1"/>
      <c r="BR1065" s="1"/>
      <c r="BS1065" s="1"/>
      <c r="BT1065" s="1"/>
      <c r="BU1065" s="1"/>
      <c r="BV1065" s="1"/>
      <c r="BW1065" s="1"/>
      <c r="BX1065" s="1"/>
      <c r="BY1065" s="1"/>
      <c r="BZ1065" s="1"/>
      <c r="CA1065" s="1"/>
      <c r="CB1065" s="1"/>
      <c r="CC1065" s="1"/>
      <c r="CD1065" s="1"/>
      <c r="CE1065" s="1"/>
      <c r="CF1065" s="1"/>
      <c r="CG1065" s="1"/>
      <c r="CH1065" s="1"/>
      <c r="CI1065" s="1"/>
      <c r="CJ1065" s="1"/>
    </row>
    <row r="1066" spans="1:88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"/>
      <c r="BN1066" s="1"/>
      <c r="BO1066" s="1"/>
      <c r="BP1066" s="1"/>
      <c r="BQ1066" s="1"/>
      <c r="BR1066" s="1"/>
      <c r="BS1066" s="1"/>
      <c r="BT1066" s="1"/>
      <c r="BU1066" s="1"/>
      <c r="BV1066" s="1"/>
      <c r="BW1066" s="1"/>
      <c r="BX1066" s="1"/>
      <c r="BY1066" s="1"/>
      <c r="BZ1066" s="1"/>
      <c r="CA1066" s="1"/>
      <c r="CB1066" s="1"/>
      <c r="CC1066" s="1"/>
      <c r="CD1066" s="1"/>
      <c r="CE1066" s="1"/>
      <c r="CF1066" s="1"/>
      <c r="CG1066" s="1"/>
      <c r="CH1066" s="1"/>
      <c r="CI1066" s="1"/>
      <c r="CJ1066" s="1"/>
    </row>
    <row r="1067" spans="1:88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  <c r="BM1067" s="1"/>
      <c r="BN1067" s="1"/>
      <c r="BO1067" s="1"/>
      <c r="BP1067" s="1"/>
      <c r="BQ1067" s="1"/>
      <c r="BR1067" s="1"/>
      <c r="BS1067" s="1"/>
      <c r="BT1067" s="1"/>
      <c r="BU1067" s="1"/>
      <c r="BV1067" s="1"/>
      <c r="BW1067" s="1"/>
      <c r="BX1067" s="1"/>
      <c r="BY1067" s="1"/>
      <c r="BZ1067" s="1"/>
      <c r="CA1067" s="1"/>
      <c r="CB1067" s="1"/>
      <c r="CC1067" s="1"/>
      <c r="CD1067" s="1"/>
      <c r="CE1067" s="1"/>
      <c r="CF1067" s="1"/>
      <c r="CG1067" s="1"/>
      <c r="CH1067" s="1"/>
      <c r="CI1067" s="1"/>
      <c r="CJ1067" s="1"/>
    </row>
    <row r="1068" spans="1:88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  <c r="BM1068" s="1"/>
      <c r="BN1068" s="1"/>
      <c r="BO1068" s="1"/>
      <c r="BP1068" s="1"/>
      <c r="BQ1068" s="1"/>
      <c r="BR1068" s="1"/>
      <c r="BS1068" s="1"/>
      <c r="BT1068" s="1"/>
      <c r="BU1068" s="1"/>
      <c r="BV1068" s="1"/>
      <c r="BW1068" s="1"/>
      <c r="BX1068" s="1"/>
      <c r="BY1068" s="1"/>
      <c r="BZ1068" s="1"/>
      <c r="CA1068" s="1"/>
      <c r="CB1068" s="1"/>
      <c r="CC1068" s="1"/>
      <c r="CD1068" s="1"/>
      <c r="CE1068" s="1"/>
      <c r="CF1068" s="1"/>
      <c r="CG1068" s="1"/>
      <c r="CH1068" s="1"/>
      <c r="CI1068" s="1"/>
      <c r="CJ1068" s="1"/>
    </row>
    <row r="1069" spans="1:88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  <c r="BM1069" s="1"/>
      <c r="BN1069" s="1"/>
      <c r="BO1069" s="1"/>
      <c r="BP1069" s="1"/>
      <c r="BQ1069" s="1"/>
      <c r="BR1069" s="1"/>
      <c r="BS1069" s="1"/>
      <c r="BT1069" s="1"/>
      <c r="BU1069" s="1"/>
      <c r="BV1069" s="1"/>
      <c r="BW1069" s="1"/>
      <c r="BX1069" s="1"/>
      <c r="BY1069" s="1"/>
      <c r="BZ1069" s="1"/>
      <c r="CA1069" s="1"/>
      <c r="CB1069" s="1"/>
      <c r="CC1069" s="1"/>
      <c r="CD1069" s="1"/>
      <c r="CE1069" s="1"/>
      <c r="CF1069" s="1"/>
      <c r="CG1069" s="1"/>
      <c r="CH1069" s="1"/>
      <c r="CI1069" s="1"/>
      <c r="CJ1069" s="1"/>
    </row>
    <row r="1070" spans="1:88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  <c r="BM1070" s="1"/>
      <c r="BN1070" s="1"/>
      <c r="BO1070" s="1"/>
      <c r="BP1070" s="1"/>
      <c r="BQ1070" s="1"/>
      <c r="BR1070" s="1"/>
      <c r="BS1070" s="1"/>
      <c r="BT1070" s="1"/>
      <c r="BU1070" s="1"/>
      <c r="BV1070" s="1"/>
      <c r="BW1070" s="1"/>
      <c r="BX1070" s="1"/>
      <c r="BY1070" s="1"/>
      <c r="BZ1070" s="1"/>
      <c r="CA1070" s="1"/>
      <c r="CB1070" s="1"/>
      <c r="CC1070" s="1"/>
      <c r="CD1070" s="1"/>
      <c r="CE1070" s="1"/>
      <c r="CF1070" s="1"/>
      <c r="CG1070" s="1"/>
      <c r="CH1070" s="1"/>
      <c r="CI1070" s="1"/>
      <c r="CJ1070" s="1"/>
    </row>
    <row r="1071" spans="1:88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"/>
      <c r="BN1071" s="1"/>
      <c r="BO1071" s="1"/>
      <c r="BP1071" s="1"/>
      <c r="BQ1071" s="1"/>
      <c r="BR1071" s="1"/>
      <c r="BS1071" s="1"/>
      <c r="BT1071" s="1"/>
      <c r="BU1071" s="1"/>
      <c r="BV1071" s="1"/>
      <c r="BW1071" s="1"/>
      <c r="BX1071" s="1"/>
      <c r="BY1071" s="1"/>
      <c r="BZ1071" s="1"/>
      <c r="CA1071" s="1"/>
      <c r="CB1071" s="1"/>
      <c r="CC1071" s="1"/>
      <c r="CD1071" s="1"/>
      <c r="CE1071" s="1"/>
      <c r="CF1071" s="1"/>
      <c r="CG1071" s="1"/>
      <c r="CH1071" s="1"/>
      <c r="CI1071" s="1"/>
      <c r="CJ1071" s="1"/>
    </row>
    <row r="1072" spans="1:88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  <c r="BM1072" s="1"/>
      <c r="BN1072" s="1"/>
      <c r="BO1072" s="1"/>
      <c r="BP1072" s="1"/>
      <c r="BQ1072" s="1"/>
      <c r="BR1072" s="1"/>
      <c r="BS1072" s="1"/>
      <c r="BT1072" s="1"/>
      <c r="BU1072" s="1"/>
      <c r="BV1072" s="1"/>
      <c r="BW1072" s="1"/>
      <c r="BX1072" s="1"/>
      <c r="BY1072" s="1"/>
      <c r="BZ1072" s="1"/>
      <c r="CA1072" s="1"/>
      <c r="CB1072" s="1"/>
      <c r="CC1072" s="1"/>
      <c r="CD1072" s="1"/>
      <c r="CE1072" s="1"/>
      <c r="CF1072" s="1"/>
      <c r="CG1072" s="1"/>
      <c r="CH1072" s="1"/>
      <c r="CI1072" s="1"/>
      <c r="CJ1072" s="1"/>
    </row>
    <row r="1073" spans="1:88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  <c r="BM1073" s="1"/>
      <c r="BN1073" s="1"/>
      <c r="BO1073" s="1"/>
      <c r="BP1073" s="1"/>
      <c r="BQ1073" s="1"/>
      <c r="BR1073" s="1"/>
      <c r="BS1073" s="1"/>
      <c r="BT1073" s="1"/>
      <c r="BU1073" s="1"/>
      <c r="BV1073" s="1"/>
      <c r="BW1073" s="1"/>
      <c r="BX1073" s="1"/>
      <c r="BY1073" s="1"/>
      <c r="BZ1073" s="1"/>
      <c r="CA1073" s="1"/>
      <c r="CB1073" s="1"/>
      <c r="CC1073" s="1"/>
      <c r="CD1073" s="1"/>
      <c r="CE1073" s="1"/>
      <c r="CF1073" s="1"/>
      <c r="CG1073" s="1"/>
      <c r="CH1073" s="1"/>
      <c r="CI1073" s="1"/>
      <c r="CJ1073" s="1"/>
    </row>
    <row r="1074" spans="1:88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  <c r="BM1074" s="1"/>
      <c r="BN1074" s="1"/>
      <c r="BO1074" s="1"/>
      <c r="BP1074" s="1"/>
      <c r="BQ1074" s="1"/>
      <c r="BR1074" s="1"/>
      <c r="BS1074" s="1"/>
      <c r="BT1074" s="1"/>
      <c r="BU1074" s="1"/>
      <c r="BV1074" s="1"/>
      <c r="BW1074" s="1"/>
      <c r="BX1074" s="1"/>
      <c r="BY1074" s="1"/>
      <c r="BZ1074" s="1"/>
      <c r="CA1074" s="1"/>
      <c r="CB1074" s="1"/>
      <c r="CC1074" s="1"/>
      <c r="CD1074" s="1"/>
      <c r="CE1074" s="1"/>
      <c r="CF1074" s="1"/>
      <c r="CG1074" s="1"/>
      <c r="CH1074" s="1"/>
      <c r="CI1074" s="1"/>
      <c r="CJ1074" s="1"/>
    </row>
    <row r="1075" spans="1:88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  <c r="BM1075" s="1"/>
      <c r="BN1075" s="1"/>
      <c r="BO1075" s="1"/>
      <c r="BP1075" s="1"/>
      <c r="BQ1075" s="1"/>
      <c r="BR1075" s="1"/>
      <c r="BS1075" s="1"/>
      <c r="BT1075" s="1"/>
      <c r="BU1075" s="1"/>
      <c r="BV1075" s="1"/>
      <c r="BW1075" s="1"/>
      <c r="BX1075" s="1"/>
      <c r="BY1075" s="1"/>
      <c r="BZ1075" s="1"/>
      <c r="CA1075" s="1"/>
      <c r="CB1075" s="1"/>
      <c r="CC1075" s="1"/>
      <c r="CD1075" s="1"/>
      <c r="CE1075" s="1"/>
      <c r="CF1075" s="1"/>
      <c r="CG1075" s="1"/>
      <c r="CH1075" s="1"/>
      <c r="CI1075" s="1"/>
      <c r="CJ1075" s="1"/>
    </row>
    <row r="1076" spans="1:88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  <c r="BJ1076" s="1"/>
      <c r="BK1076" s="1"/>
      <c r="BL1076" s="1"/>
      <c r="BM1076" s="1"/>
      <c r="BN1076" s="1"/>
      <c r="BO1076" s="1"/>
      <c r="BP1076" s="1"/>
      <c r="BQ1076" s="1"/>
      <c r="BR1076" s="1"/>
      <c r="BS1076" s="1"/>
      <c r="BT1076" s="1"/>
      <c r="BU1076" s="1"/>
      <c r="BV1076" s="1"/>
      <c r="BW1076" s="1"/>
      <c r="BX1076" s="1"/>
      <c r="BY1076" s="1"/>
      <c r="BZ1076" s="1"/>
      <c r="CA1076" s="1"/>
      <c r="CB1076" s="1"/>
      <c r="CC1076" s="1"/>
      <c r="CD1076" s="1"/>
      <c r="CE1076" s="1"/>
      <c r="CF1076" s="1"/>
      <c r="CG1076" s="1"/>
      <c r="CH1076" s="1"/>
      <c r="CI1076" s="1"/>
      <c r="CJ1076" s="1"/>
    </row>
    <row r="1077" spans="1:88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  <c r="BM1077" s="1"/>
      <c r="BN1077" s="1"/>
      <c r="BO1077" s="1"/>
      <c r="BP1077" s="1"/>
      <c r="BQ1077" s="1"/>
      <c r="BR1077" s="1"/>
      <c r="BS1077" s="1"/>
      <c r="BT1077" s="1"/>
      <c r="BU1077" s="1"/>
      <c r="BV1077" s="1"/>
      <c r="BW1077" s="1"/>
      <c r="BX1077" s="1"/>
      <c r="BY1077" s="1"/>
      <c r="BZ1077" s="1"/>
      <c r="CA1077" s="1"/>
      <c r="CB1077" s="1"/>
      <c r="CC1077" s="1"/>
      <c r="CD1077" s="1"/>
      <c r="CE1077" s="1"/>
      <c r="CF1077" s="1"/>
      <c r="CG1077" s="1"/>
      <c r="CH1077" s="1"/>
      <c r="CI1077" s="1"/>
      <c r="CJ1077" s="1"/>
    </row>
    <row r="1078" spans="1:88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  <c r="BM1078" s="1"/>
      <c r="BN1078" s="1"/>
      <c r="BO1078" s="1"/>
      <c r="BP1078" s="1"/>
      <c r="BQ1078" s="1"/>
      <c r="BR1078" s="1"/>
      <c r="BS1078" s="1"/>
      <c r="BT1078" s="1"/>
      <c r="BU1078" s="1"/>
      <c r="BV1078" s="1"/>
      <c r="BW1078" s="1"/>
      <c r="BX1078" s="1"/>
      <c r="BY1078" s="1"/>
      <c r="BZ1078" s="1"/>
      <c r="CA1078" s="1"/>
      <c r="CB1078" s="1"/>
      <c r="CC1078" s="1"/>
      <c r="CD1078" s="1"/>
      <c r="CE1078" s="1"/>
      <c r="CF1078" s="1"/>
      <c r="CG1078" s="1"/>
      <c r="CH1078" s="1"/>
      <c r="CI1078" s="1"/>
      <c r="CJ1078" s="1"/>
    </row>
    <row r="1079" spans="1:88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  <c r="BM1079" s="1"/>
      <c r="BN1079" s="1"/>
      <c r="BO1079" s="1"/>
      <c r="BP1079" s="1"/>
      <c r="BQ1079" s="1"/>
      <c r="BR1079" s="1"/>
      <c r="BS1079" s="1"/>
      <c r="BT1079" s="1"/>
      <c r="BU1079" s="1"/>
      <c r="BV1079" s="1"/>
      <c r="BW1079" s="1"/>
      <c r="BX1079" s="1"/>
      <c r="BY1079" s="1"/>
      <c r="BZ1079" s="1"/>
      <c r="CA1079" s="1"/>
      <c r="CB1079" s="1"/>
      <c r="CC1079" s="1"/>
      <c r="CD1079" s="1"/>
      <c r="CE1079" s="1"/>
      <c r="CF1079" s="1"/>
      <c r="CG1079" s="1"/>
      <c r="CH1079" s="1"/>
      <c r="CI1079" s="1"/>
      <c r="CJ1079" s="1"/>
    </row>
    <row r="1080" spans="1:88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  <c r="BJ1080" s="1"/>
      <c r="BK1080" s="1"/>
      <c r="BL1080" s="1"/>
      <c r="BM1080" s="1"/>
      <c r="BN1080" s="1"/>
      <c r="BO1080" s="1"/>
      <c r="BP1080" s="1"/>
      <c r="BQ1080" s="1"/>
      <c r="BR1080" s="1"/>
      <c r="BS1080" s="1"/>
      <c r="BT1080" s="1"/>
      <c r="BU1080" s="1"/>
      <c r="BV1080" s="1"/>
      <c r="BW1080" s="1"/>
      <c r="BX1080" s="1"/>
      <c r="BY1080" s="1"/>
      <c r="BZ1080" s="1"/>
      <c r="CA1080" s="1"/>
      <c r="CB1080" s="1"/>
      <c r="CC1080" s="1"/>
      <c r="CD1080" s="1"/>
      <c r="CE1080" s="1"/>
      <c r="CF1080" s="1"/>
      <c r="CG1080" s="1"/>
      <c r="CH1080" s="1"/>
      <c r="CI1080" s="1"/>
      <c r="CJ1080" s="1"/>
    </row>
    <row r="1081" spans="1:88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  <c r="BM1081" s="1"/>
      <c r="BN1081" s="1"/>
      <c r="BO1081" s="1"/>
      <c r="BP1081" s="1"/>
      <c r="BQ1081" s="1"/>
      <c r="BR1081" s="1"/>
      <c r="BS1081" s="1"/>
      <c r="BT1081" s="1"/>
      <c r="BU1081" s="1"/>
      <c r="BV1081" s="1"/>
      <c r="BW1081" s="1"/>
      <c r="BX1081" s="1"/>
      <c r="BY1081" s="1"/>
      <c r="BZ1081" s="1"/>
      <c r="CA1081" s="1"/>
      <c r="CB1081" s="1"/>
      <c r="CC1081" s="1"/>
      <c r="CD1081" s="1"/>
      <c r="CE1081" s="1"/>
      <c r="CF1081" s="1"/>
      <c r="CG1081" s="1"/>
      <c r="CH1081" s="1"/>
      <c r="CI1081" s="1"/>
      <c r="CJ1081" s="1"/>
    </row>
    <row r="1082" spans="1:88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  <c r="BM1082" s="1"/>
      <c r="BN1082" s="1"/>
      <c r="BO1082" s="1"/>
      <c r="BP1082" s="1"/>
      <c r="BQ1082" s="1"/>
      <c r="BR1082" s="1"/>
      <c r="BS1082" s="1"/>
      <c r="BT1082" s="1"/>
      <c r="BU1082" s="1"/>
      <c r="BV1082" s="1"/>
      <c r="BW1082" s="1"/>
      <c r="BX1082" s="1"/>
      <c r="BY1082" s="1"/>
      <c r="BZ1082" s="1"/>
      <c r="CA1082" s="1"/>
      <c r="CB1082" s="1"/>
      <c r="CC1082" s="1"/>
      <c r="CD1082" s="1"/>
      <c r="CE1082" s="1"/>
      <c r="CF1082" s="1"/>
      <c r="CG1082" s="1"/>
      <c r="CH1082" s="1"/>
      <c r="CI1082" s="1"/>
      <c r="CJ1082" s="1"/>
    </row>
    <row r="1083" spans="1:88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  <c r="BM1083" s="1"/>
      <c r="BN1083" s="1"/>
      <c r="BO1083" s="1"/>
      <c r="BP1083" s="1"/>
      <c r="BQ1083" s="1"/>
      <c r="BR1083" s="1"/>
      <c r="BS1083" s="1"/>
      <c r="BT1083" s="1"/>
      <c r="BU1083" s="1"/>
      <c r="BV1083" s="1"/>
      <c r="BW1083" s="1"/>
      <c r="BX1083" s="1"/>
      <c r="BY1083" s="1"/>
      <c r="BZ1083" s="1"/>
      <c r="CA1083" s="1"/>
      <c r="CB1083" s="1"/>
      <c r="CC1083" s="1"/>
      <c r="CD1083" s="1"/>
      <c r="CE1083" s="1"/>
      <c r="CF1083" s="1"/>
      <c r="CG1083" s="1"/>
      <c r="CH1083" s="1"/>
      <c r="CI1083" s="1"/>
      <c r="CJ1083" s="1"/>
    </row>
    <row r="1084" spans="1:88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  <c r="BM1084" s="1"/>
      <c r="BN1084" s="1"/>
      <c r="BO1084" s="1"/>
      <c r="BP1084" s="1"/>
      <c r="BQ1084" s="1"/>
      <c r="BR1084" s="1"/>
      <c r="BS1084" s="1"/>
      <c r="BT1084" s="1"/>
      <c r="BU1084" s="1"/>
      <c r="BV1084" s="1"/>
      <c r="BW1084" s="1"/>
      <c r="BX1084" s="1"/>
      <c r="BY1084" s="1"/>
      <c r="BZ1084" s="1"/>
      <c r="CA1084" s="1"/>
      <c r="CB1084" s="1"/>
      <c r="CC1084" s="1"/>
      <c r="CD1084" s="1"/>
      <c r="CE1084" s="1"/>
      <c r="CF1084" s="1"/>
      <c r="CG1084" s="1"/>
      <c r="CH1084" s="1"/>
      <c r="CI1084" s="1"/>
      <c r="CJ1084" s="1"/>
    </row>
    <row r="1085" spans="1:88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  <c r="BM1085" s="1"/>
      <c r="BN1085" s="1"/>
      <c r="BO1085" s="1"/>
      <c r="BP1085" s="1"/>
      <c r="BQ1085" s="1"/>
      <c r="BR1085" s="1"/>
      <c r="BS1085" s="1"/>
      <c r="BT1085" s="1"/>
      <c r="BU1085" s="1"/>
      <c r="BV1085" s="1"/>
      <c r="BW1085" s="1"/>
      <c r="BX1085" s="1"/>
      <c r="BY1085" s="1"/>
      <c r="BZ1085" s="1"/>
      <c r="CA1085" s="1"/>
      <c r="CB1085" s="1"/>
      <c r="CC1085" s="1"/>
      <c r="CD1085" s="1"/>
      <c r="CE1085" s="1"/>
      <c r="CF1085" s="1"/>
      <c r="CG1085" s="1"/>
      <c r="CH1085" s="1"/>
      <c r="CI1085" s="1"/>
      <c r="CJ1085" s="1"/>
    </row>
    <row r="1086" spans="1:88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  <c r="BJ1086" s="1"/>
      <c r="BK1086" s="1"/>
      <c r="BL1086" s="1"/>
      <c r="BM1086" s="1"/>
      <c r="BN1086" s="1"/>
      <c r="BO1086" s="1"/>
      <c r="BP1086" s="1"/>
      <c r="BQ1086" s="1"/>
      <c r="BR1086" s="1"/>
      <c r="BS1086" s="1"/>
      <c r="BT1086" s="1"/>
      <c r="BU1086" s="1"/>
      <c r="BV1086" s="1"/>
      <c r="BW1086" s="1"/>
      <c r="BX1086" s="1"/>
      <c r="BY1086" s="1"/>
      <c r="BZ1086" s="1"/>
      <c r="CA1086" s="1"/>
      <c r="CB1086" s="1"/>
      <c r="CC1086" s="1"/>
      <c r="CD1086" s="1"/>
      <c r="CE1086" s="1"/>
      <c r="CF1086" s="1"/>
      <c r="CG1086" s="1"/>
      <c r="CH1086" s="1"/>
      <c r="CI1086" s="1"/>
      <c r="CJ1086" s="1"/>
    </row>
    <row r="1087" spans="1:88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  <c r="BM1087" s="1"/>
      <c r="BN1087" s="1"/>
      <c r="BO1087" s="1"/>
      <c r="BP1087" s="1"/>
      <c r="BQ1087" s="1"/>
      <c r="BR1087" s="1"/>
      <c r="BS1087" s="1"/>
      <c r="BT1087" s="1"/>
      <c r="BU1087" s="1"/>
      <c r="BV1087" s="1"/>
      <c r="BW1087" s="1"/>
      <c r="BX1087" s="1"/>
      <c r="BY1087" s="1"/>
      <c r="BZ1087" s="1"/>
      <c r="CA1087" s="1"/>
      <c r="CB1087" s="1"/>
      <c r="CC1087" s="1"/>
      <c r="CD1087" s="1"/>
      <c r="CE1087" s="1"/>
      <c r="CF1087" s="1"/>
      <c r="CG1087" s="1"/>
      <c r="CH1087" s="1"/>
      <c r="CI1087" s="1"/>
      <c r="CJ1087" s="1"/>
    </row>
    <row r="1088" spans="1:88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  <c r="BM1088" s="1"/>
      <c r="BN1088" s="1"/>
      <c r="BO1088" s="1"/>
      <c r="BP1088" s="1"/>
      <c r="BQ1088" s="1"/>
      <c r="BR1088" s="1"/>
      <c r="BS1088" s="1"/>
      <c r="BT1088" s="1"/>
      <c r="BU1088" s="1"/>
      <c r="BV1088" s="1"/>
      <c r="BW1088" s="1"/>
      <c r="BX1088" s="1"/>
      <c r="BY1088" s="1"/>
      <c r="BZ1088" s="1"/>
      <c r="CA1088" s="1"/>
      <c r="CB1088" s="1"/>
      <c r="CC1088" s="1"/>
      <c r="CD1088" s="1"/>
      <c r="CE1088" s="1"/>
      <c r="CF1088" s="1"/>
      <c r="CG1088" s="1"/>
      <c r="CH1088" s="1"/>
      <c r="CI1088" s="1"/>
      <c r="CJ1088" s="1"/>
    </row>
    <row r="1089" spans="1:88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"/>
      <c r="BN1089" s="1"/>
      <c r="BO1089" s="1"/>
      <c r="BP1089" s="1"/>
      <c r="BQ1089" s="1"/>
      <c r="BR1089" s="1"/>
      <c r="BS1089" s="1"/>
      <c r="BT1089" s="1"/>
      <c r="BU1089" s="1"/>
      <c r="BV1089" s="1"/>
      <c r="BW1089" s="1"/>
      <c r="BX1089" s="1"/>
      <c r="BY1089" s="1"/>
      <c r="BZ1089" s="1"/>
      <c r="CA1089" s="1"/>
      <c r="CB1089" s="1"/>
      <c r="CC1089" s="1"/>
      <c r="CD1089" s="1"/>
      <c r="CE1089" s="1"/>
      <c r="CF1089" s="1"/>
      <c r="CG1089" s="1"/>
      <c r="CH1089" s="1"/>
      <c r="CI1089" s="1"/>
      <c r="CJ1089" s="1"/>
    </row>
    <row r="1090" spans="1:88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  <c r="BJ1090" s="1"/>
      <c r="BK1090" s="1"/>
      <c r="BL1090" s="1"/>
      <c r="BM1090" s="1"/>
      <c r="BN1090" s="1"/>
      <c r="BO1090" s="1"/>
      <c r="BP1090" s="1"/>
      <c r="BQ1090" s="1"/>
      <c r="BR1090" s="1"/>
      <c r="BS1090" s="1"/>
      <c r="BT1090" s="1"/>
      <c r="BU1090" s="1"/>
      <c r="BV1090" s="1"/>
      <c r="BW1090" s="1"/>
      <c r="BX1090" s="1"/>
      <c r="BY1090" s="1"/>
      <c r="BZ1090" s="1"/>
      <c r="CA1090" s="1"/>
      <c r="CB1090" s="1"/>
      <c r="CC1090" s="1"/>
      <c r="CD1090" s="1"/>
      <c r="CE1090" s="1"/>
      <c r="CF1090" s="1"/>
      <c r="CG1090" s="1"/>
      <c r="CH1090" s="1"/>
      <c r="CI1090" s="1"/>
      <c r="CJ1090" s="1"/>
    </row>
    <row r="1091" spans="1:88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  <c r="BJ1091" s="1"/>
      <c r="BK1091" s="1"/>
      <c r="BL1091" s="1"/>
      <c r="BM1091" s="1"/>
      <c r="BN1091" s="1"/>
      <c r="BO1091" s="1"/>
      <c r="BP1091" s="1"/>
      <c r="BQ1091" s="1"/>
      <c r="BR1091" s="1"/>
      <c r="BS1091" s="1"/>
      <c r="BT1091" s="1"/>
      <c r="BU1091" s="1"/>
      <c r="BV1091" s="1"/>
      <c r="BW1091" s="1"/>
      <c r="BX1091" s="1"/>
      <c r="BY1091" s="1"/>
      <c r="BZ1091" s="1"/>
      <c r="CA1091" s="1"/>
      <c r="CB1091" s="1"/>
      <c r="CC1091" s="1"/>
      <c r="CD1091" s="1"/>
      <c r="CE1091" s="1"/>
      <c r="CF1091" s="1"/>
      <c r="CG1091" s="1"/>
      <c r="CH1091" s="1"/>
      <c r="CI1091" s="1"/>
      <c r="CJ1091" s="1"/>
    </row>
    <row r="1092" spans="1:88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  <c r="BM1092" s="1"/>
      <c r="BN1092" s="1"/>
      <c r="BO1092" s="1"/>
      <c r="BP1092" s="1"/>
      <c r="BQ1092" s="1"/>
      <c r="BR1092" s="1"/>
      <c r="BS1092" s="1"/>
      <c r="BT1092" s="1"/>
      <c r="BU1092" s="1"/>
      <c r="BV1092" s="1"/>
      <c r="BW1092" s="1"/>
      <c r="BX1092" s="1"/>
      <c r="BY1092" s="1"/>
      <c r="BZ1092" s="1"/>
      <c r="CA1092" s="1"/>
      <c r="CB1092" s="1"/>
      <c r="CC1092" s="1"/>
      <c r="CD1092" s="1"/>
      <c r="CE1092" s="1"/>
      <c r="CF1092" s="1"/>
      <c r="CG1092" s="1"/>
      <c r="CH1092" s="1"/>
      <c r="CI1092" s="1"/>
      <c r="CJ1092" s="1"/>
    </row>
    <row r="1093" spans="1:88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  <c r="BM1093" s="1"/>
      <c r="BN1093" s="1"/>
      <c r="BO1093" s="1"/>
      <c r="BP1093" s="1"/>
      <c r="BQ1093" s="1"/>
      <c r="BR1093" s="1"/>
      <c r="BS1093" s="1"/>
      <c r="BT1093" s="1"/>
      <c r="BU1093" s="1"/>
      <c r="BV1093" s="1"/>
      <c r="BW1093" s="1"/>
      <c r="BX1093" s="1"/>
      <c r="BY1093" s="1"/>
      <c r="BZ1093" s="1"/>
      <c r="CA1093" s="1"/>
      <c r="CB1093" s="1"/>
      <c r="CC1093" s="1"/>
      <c r="CD1093" s="1"/>
      <c r="CE1093" s="1"/>
      <c r="CF1093" s="1"/>
      <c r="CG1093" s="1"/>
      <c r="CH1093" s="1"/>
      <c r="CI1093" s="1"/>
      <c r="CJ1093" s="1"/>
    </row>
    <row r="1094" spans="1:88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"/>
      <c r="BN1094" s="1"/>
      <c r="BO1094" s="1"/>
      <c r="BP1094" s="1"/>
      <c r="BQ1094" s="1"/>
      <c r="BR1094" s="1"/>
      <c r="BS1094" s="1"/>
      <c r="BT1094" s="1"/>
      <c r="BU1094" s="1"/>
      <c r="BV1094" s="1"/>
      <c r="BW1094" s="1"/>
      <c r="BX1094" s="1"/>
      <c r="BY1094" s="1"/>
      <c r="BZ1094" s="1"/>
      <c r="CA1094" s="1"/>
      <c r="CB1094" s="1"/>
      <c r="CC1094" s="1"/>
      <c r="CD1094" s="1"/>
      <c r="CE1094" s="1"/>
      <c r="CF1094" s="1"/>
      <c r="CG1094" s="1"/>
      <c r="CH1094" s="1"/>
      <c r="CI1094" s="1"/>
      <c r="CJ1094" s="1"/>
    </row>
    <row r="1095" spans="1:88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  <c r="BM1095" s="1"/>
      <c r="BN1095" s="1"/>
      <c r="BO1095" s="1"/>
      <c r="BP1095" s="1"/>
      <c r="BQ1095" s="1"/>
      <c r="BR1095" s="1"/>
      <c r="BS1095" s="1"/>
      <c r="BT1095" s="1"/>
      <c r="BU1095" s="1"/>
      <c r="BV1095" s="1"/>
      <c r="BW1095" s="1"/>
      <c r="BX1095" s="1"/>
      <c r="BY1095" s="1"/>
      <c r="BZ1095" s="1"/>
      <c r="CA1095" s="1"/>
      <c r="CB1095" s="1"/>
      <c r="CC1095" s="1"/>
      <c r="CD1095" s="1"/>
      <c r="CE1095" s="1"/>
      <c r="CF1095" s="1"/>
      <c r="CG1095" s="1"/>
      <c r="CH1095" s="1"/>
      <c r="CI1095" s="1"/>
      <c r="CJ1095" s="1"/>
    </row>
    <row r="1096" spans="1:88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  <c r="BH1096" s="1"/>
      <c r="BI1096" s="1"/>
      <c r="BJ1096" s="1"/>
      <c r="BK1096" s="1"/>
      <c r="BL1096" s="1"/>
      <c r="BM1096" s="1"/>
      <c r="BN1096" s="1"/>
      <c r="BO1096" s="1"/>
      <c r="BP1096" s="1"/>
      <c r="BQ1096" s="1"/>
      <c r="BR1096" s="1"/>
      <c r="BS1096" s="1"/>
      <c r="BT1096" s="1"/>
      <c r="BU1096" s="1"/>
      <c r="BV1096" s="1"/>
      <c r="BW1096" s="1"/>
      <c r="BX1096" s="1"/>
      <c r="BY1096" s="1"/>
      <c r="BZ1096" s="1"/>
      <c r="CA1096" s="1"/>
      <c r="CB1096" s="1"/>
      <c r="CC1096" s="1"/>
      <c r="CD1096" s="1"/>
      <c r="CE1096" s="1"/>
      <c r="CF1096" s="1"/>
      <c r="CG1096" s="1"/>
      <c r="CH1096" s="1"/>
      <c r="CI1096" s="1"/>
      <c r="CJ1096" s="1"/>
    </row>
    <row r="1097" spans="1:88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  <c r="BJ1097" s="1"/>
      <c r="BK1097" s="1"/>
      <c r="BL1097" s="1"/>
      <c r="BM1097" s="1"/>
      <c r="BN1097" s="1"/>
      <c r="BO1097" s="1"/>
      <c r="BP1097" s="1"/>
      <c r="BQ1097" s="1"/>
      <c r="BR1097" s="1"/>
      <c r="BS1097" s="1"/>
      <c r="BT1097" s="1"/>
      <c r="BU1097" s="1"/>
      <c r="BV1097" s="1"/>
      <c r="BW1097" s="1"/>
      <c r="BX1097" s="1"/>
      <c r="BY1097" s="1"/>
      <c r="BZ1097" s="1"/>
      <c r="CA1097" s="1"/>
      <c r="CB1097" s="1"/>
      <c r="CC1097" s="1"/>
      <c r="CD1097" s="1"/>
      <c r="CE1097" s="1"/>
      <c r="CF1097" s="1"/>
      <c r="CG1097" s="1"/>
      <c r="CH1097" s="1"/>
      <c r="CI1097" s="1"/>
      <c r="CJ1097" s="1"/>
    </row>
    <row r="1098" spans="1:88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  <c r="BH1098" s="1"/>
      <c r="BI1098" s="1"/>
      <c r="BJ1098" s="1"/>
      <c r="BK1098" s="1"/>
      <c r="BL1098" s="1"/>
      <c r="BM1098" s="1"/>
      <c r="BN1098" s="1"/>
      <c r="BO1098" s="1"/>
      <c r="BP1098" s="1"/>
      <c r="BQ1098" s="1"/>
      <c r="BR1098" s="1"/>
      <c r="BS1098" s="1"/>
      <c r="BT1098" s="1"/>
      <c r="BU1098" s="1"/>
      <c r="BV1098" s="1"/>
      <c r="BW1098" s="1"/>
      <c r="BX1098" s="1"/>
      <c r="BY1098" s="1"/>
      <c r="BZ1098" s="1"/>
      <c r="CA1098" s="1"/>
      <c r="CB1098" s="1"/>
      <c r="CC1098" s="1"/>
      <c r="CD1098" s="1"/>
      <c r="CE1098" s="1"/>
      <c r="CF1098" s="1"/>
      <c r="CG1098" s="1"/>
      <c r="CH1098" s="1"/>
      <c r="CI1098" s="1"/>
      <c r="CJ1098" s="1"/>
    </row>
    <row r="1099" spans="1:88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  <c r="BJ1099" s="1"/>
      <c r="BK1099" s="1"/>
      <c r="BL1099" s="1"/>
      <c r="BM1099" s="1"/>
      <c r="BN1099" s="1"/>
      <c r="BO1099" s="1"/>
      <c r="BP1099" s="1"/>
      <c r="BQ1099" s="1"/>
      <c r="BR1099" s="1"/>
      <c r="BS1099" s="1"/>
      <c r="BT1099" s="1"/>
      <c r="BU1099" s="1"/>
      <c r="BV1099" s="1"/>
      <c r="BW1099" s="1"/>
      <c r="BX1099" s="1"/>
      <c r="BY1099" s="1"/>
      <c r="BZ1099" s="1"/>
      <c r="CA1099" s="1"/>
      <c r="CB1099" s="1"/>
      <c r="CC1099" s="1"/>
      <c r="CD1099" s="1"/>
      <c r="CE1099" s="1"/>
      <c r="CF1099" s="1"/>
      <c r="CG1099" s="1"/>
      <c r="CH1099" s="1"/>
      <c r="CI1099" s="1"/>
      <c r="CJ1099" s="1"/>
    </row>
    <row r="1100" spans="1:88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  <c r="BH1100" s="1"/>
      <c r="BI1100" s="1"/>
      <c r="BJ1100" s="1"/>
      <c r="BK1100" s="1"/>
      <c r="BL1100" s="1"/>
      <c r="BM1100" s="1"/>
      <c r="BN1100" s="1"/>
      <c r="BO1100" s="1"/>
      <c r="BP1100" s="1"/>
      <c r="BQ1100" s="1"/>
      <c r="BR1100" s="1"/>
      <c r="BS1100" s="1"/>
      <c r="BT1100" s="1"/>
      <c r="BU1100" s="1"/>
      <c r="BV1100" s="1"/>
      <c r="BW1100" s="1"/>
      <c r="BX1100" s="1"/>
      <c r="BY1100" s="1"/>
      <c r="BZ1100" s="1"/>
      <c r="CA1100" s="1"/>
      <c r="CB1100" s="1"/>
      <c r="CC1100" s="1"/>
      <c r="CD1100" s="1"/>
      <c r="CE1100" s="1"/>
      <c r="CF1100" s="1"/>
      <c r="CG1100" s="1"/>
      <c r="CH1100" s="1"/>
      <c r="CI1100" s="1"/>
      <c r="CJ1100" s="1"/>
    </row>
    <row r="1101" spans="1:88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  <c r="BJ1101" s="1"/>
      <c r="BK1101" s="1"/>
      <c r="BL1101" s="1"/>
      <c r="BM1101" s="1"/>
      <c r="BN1101" s="1"/>
      <c r="BO1101" s="1"/>
      <c r="BP1101" s="1"/>
      <c r="BQ1101" s="1"/>
      <c r="BR1101" s="1"/>
      <c r="BS1101" s="1"/>
      <c r="BT1101" s="1"/>
      <c r="BU1101" s="1"/>
      <c r="BV1101" s="1"/>
      <c r="BW1101" s="1"/>
      <c r="BX1101" s="1"/>
      <c r="BY1101" s="1"/>
      <c r="BZ1101" s="1"/>
      <c r="CA1101" s="1"/>
      <c r="CB1101" s="1"/>
      <c r="CC1101" s="1"/>
      <c r="CD1101" s="1"/>
      <c r="CE1101" s="1"/>
      <c r="CF1101" s="1"/>
      <c r="CG1101" s="1"/>
      <c r="CH1101" s="1"/>
      <c r="CI1101" s="1"/>
      <c r="CJ1101" s="1"/>
    </row>
    <row r="1102" spans="1:88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  <c r="BH1102" s="1"/>
      <c r="BI1102" s="1"/>
      <c r="BJ1102" s="1"/>
      <c r="BK1102" s="1"/>
      <c r="BL1102" s="1"/>
      <c r="BM1102" s="1"/>
      <c r="BN1102" s="1"/>
      <c r="BO1102" s="1"/>
      <c r="BP1102" s="1"/>
      <c r="BQ1102" s="1"/>
      <c r="BR1102" s="1"/>
      <c r="BS1102" s="1"/>
      <c r="BT1102" s="1"/>
      <c r="BU1102" s="1"/>
      <c r="BV1102" s="1"/>
      <c r="BW1102" s="1"/>
      <c r="BX1102" s="1"/>
      <c r="BY1102" s="1"/>
      <c r="BZ1102" s="1"/>
      <c r="CA1102" s="1"/>
      <c r="CB1102" s="1"/>
      <c r="CC1102" s="1"/>
      <c r="CD1102" s="1"/>
      <c r="CE1102" s="1"/>
      <c r="CF1102" s="1"/>
      <c r="CG1102" s="1"/>
      <c r="CH1102" s="1"/>
      <c r="CI1102" s="1"/>
      <c r="CJ1102" s="1"/>
    </row>
    <row r="1103" spans="1:88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  <c r="BH1103" s="1"/>
      <c r="BI1103" s="1"/>
      <c r="BJ1103" s="1"/>
      <c r="BK1103" s="1"/>
      <c r="BL1103" s="1"/>
      <c r="BM1103" s="1"/>
      <c r="BN1103" s="1"/>
      <c r="BO1103" s="1"/>
      <c r="BP1103" s="1"/>
      <c r="BQ1103" s="1"/>
      <c r="BR1103" s="1"/>
      <c r="BS1103" s="1"/>
      <c r="BT1103" s="1"/>
      <c r="BU1103" s="1"/>
      <c r="BV1103" s="1"/>
      <c r="BW1103" s="1"/>
      <c r="BX1103" s="1"/>
      <c r="BY1103" s="1"/>
      <c r="BZ1103" s="1"/>
      <c r="CA1103" s="1"/>
      <c r="CB1103" s="1"/>
      <c r="CC1103" s="1"/>
      <c r="CD1103" s="1"/>
      <c r="CE1103" s="1"/>
      <c r="CF1103" s="1"/>
      <c r="CG1103" s="1"/>
      <c r="CH1103" s="1"/>
      <c r="CI1103" s="1"/>
      <c r="CJ1103" s="1"/>
    </row>
    <row r="1104" spans="1:88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  <c r="BJ1104" s="1"/>
      <c r="BK1104" s="1"/>
      <c r="BL1104" s="1"/>
      <c r="BM1104" s="1"/>
      <c r="BN1104" s="1"/>
      <c r="BO1104" s="1"/>
      <c r="BP1104" s="1"/>
      <c r="BQ1104" s="1"/>
      <c r="BR1104" s="1"/>
      <c r="BS1104" s="1"/>
      <c r="BT1104" s="1"/>
      <c r="BU1104" s="1"/>
      <c r="BV1104" s="1"/>
      <c r="BW1104" s="1"/>
      <c r="BX1104" s="1"/>
      <c r="BY1104" s="1"/>
      <c r="BZ1104" s="1"/>
      <c r="CA1104" s="1"/>
      <c r="CB1104" s="1"/>
      <c r="CC1104" s="1"/>
      <c r="CD1104" s="1"/>
      <c r="CE1104" s="1"/>
      <c r="CF1104" s="1"/>
      <c r="CG1104" s="1"/>
      <c r="CH1104" s="1"/>
      <c r="CI1104" s="1"/>
      <c r="CJ1104" s="1"/>
    </row>
    <row r="1105" spans="1:88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  <c r="BH1105" s="1"/>
      <c r="BI1105" s="1"/>
      <c r="BJ1105" s="1"/>
      <c r="BK1105" s="1"/>
      <c r="BL1105" s="1"/>
      <c r="BM1105" s="1"/>
      <c r="BN1105" s="1"/>
      <c r="BO1105" s="1"/>
      <c r="BP1105" s="1"/>
      <c r="BQ1105" s="1"/>
      <c r="BR1105" s="1"/>
      <c r="BS1105" s="1"/>
      <c r="BT1105" s="1"/>
      <c r="BU1105" s="1"/>
      <c r="BV1105" s="1"/>
      <c r="BW1105" s="1"/>
      <c r="BX1105" s="1"/>
      <c r="BY1105" s="1"/>
      <c r="BZ1105" s="1"/>
      <c r="CA1105" s="1"/>
      <c r="CB1105" s="1"/>
      <c r="CC1105" s="1"/>
      <c r="CD1105" s="1"/>
      <c r="CE1105" s="1"/>
      <c r="CF1105" s="1"/>
      <c r="CG1105" s="1"/>
      <c r="CH1105" s="1"/>
      <c r="CI1105" s="1"/>
      <c r="CJ1105" s="1"/>
    </row>
    <row r="1106" spans="1:88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  <c r="BJ1106" s="1"/>
      <c r="BK1106" s="1"/>
      <c r="BL1106" s="1"/>
      <c r="BM1106" s="1"/>
      <c r="BN1106" s="1"/>
      <c r="BO1106" s="1"/>
      <c r="BP1106" s="1"/>
      <c r="BQ1106" s="1"/>
      <c r="BR1106" s="1"/>
      <c r="BS1106" s="1"/>
      <c r="BT1106" s="1"/>
      <c r="BU1106" s="1"/>
      <c r="BV1106" s="1"/>
      <c r="BW1106" s="1"/>
      <c r="BX1106" s="1"/>
      <c r="BY1106" s="1"/>
      <c r="BZ1106" s="1"/>
      <c r="CA1106" s="1"/>
      <c r="CB1106" s="1"/>
      <c r="CC1106" s="1"/>
      <c r="CD1106" s="1"/>
      <c r="CE1106" s="1"/>
      <c r="CF1106" s="1"/>
      <c r="CG1106" s="1"/>
      <c r="CH1106" s="1"/>
      <c r="CI1106" s="1"/>
      <c r="CJ1106" s="1"/>
    </row>
    <row r="1107" spans="1:88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  <c r="BJ1107" s="1"/>
      <c r="BK1107" s="1"/>
      <c r="BL1107" s="1"/>
      <c r="BM1107" s="1"/>
      <c r="BN1107" s="1"/>
      <c r="BO1107" s="1"/>
      <c r="BP1107" s="1"/>
      <c r="BQ1107" s="1"/>
      <c r="BR1107" s="1"/>
      <c r="BS1107" s="1"/>
      <c r="BT1107" s="1"/>
      <c r="BU1107" s="1"/>
      <c r="BV1107" s="1"/>
      <c r="BW1107" s="1"/>
      <c r="BX1107" s="1"/>
      <c r="BY1107" s="1"/>
      <c r="BZ1107" s="1"/>
      <c r="CA1107" s="1"/>
      <c r="CB1107" s="1"/>
      <c r="CC1107" s="1"/>
      <c r="CD1107" s="1"/>
      <c r="CE1107" s="1"/>
      <c r="CF1107" s="1"/>
      <c r="CG1107" s="1"/>
      <c r="CH1107" s="1"/>
      <c r="CI1107" s="1"/>
      <c r="CJ1107" s="1"/>
    </row>
    <row r="1108" spans="1:88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  <c r="BJ1108" s="1"/>
      <c r="BK1108" s="1"/>
      <c r="BL1108" s="1"/>
      <c r="BM1108" s="1"/>
      <c r="BN1108" s="1"/>
      <c r="BO1108" s="1"/>
      <c r="BP1108" s="1"/>
      <c r="BQ1108" s="1"/>
      <c r="BR1108" s="1"/>
      <c r="BS1108" s="1"/>
      <c r="BT1108" s="1"/>
      <c r="BU1108" s="1"/>
      <c r="BV1108" s="1"/>
      <c r="BW1108" s="1"/>
      <c r="BX1108" s="1"/>
      <c r="BY1108" s="1"/>
      <c r="BZ1108" s="1"/>
      <c r="CA1108" s="1"/>
      <c r="CB1108" s="1"/>
      <c r="CC1108" s="1"/>
      <c r="CD1108" s="1"/>
      <c r="CE1108" s="1"/>
      <c r="CF1108" s="1"/>
      <c r="CG1108" s="1"/>
      <c r="CH1108" s="1"/>
      <c r="CI1108" s="1"/>
      <c r="CJ1108" s="1"/>
    </row>
    <row r="1109" spans="1:88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/>
      <c r="BG1109" s="1"/>
      <c r="BH1109" s="1"/>
      <c r="BI1109" s="1"/>
      <c r="BJ1109" s="1"/>
      <c r="BK1109" s="1"/>
      <c r="BL1109" s="1"/>
      <c r="BM1109" s="1"/>
      <c r="BN1109" s="1"/>
      <c r="BO1109" s="1"/>
      <c r="BP1109" s="1"/>
      <c r="BQ1109" s="1"/>
      <c r="BR1109" s="1"/>
      <c r="BS1109" s="1"/>
      <c r="BT1109" s="1"/>
      <c r="BU1109" s="1"/>
      <c r="BV1109" s="1"/>
      <c r="BW1109" s="1"/>
      <c r="BX1109" s="1"/>
      <c r="BY1109" s="1"/>
      <c r="BZ1109" s="1"/>
      <c r="CA1109" s="1"/>
      <c r="CB1109" s="1"/>
      <c r="CC1109" s="1"/>
      <c r="CD1109" s="1"/>
      <c r="CE1109" s="1"/>
      <c r="CF1109" s="1"/>
      <c r="CG1109" s="1"/>
      <c r="CH1109" s="1"/>
      <c r="CI1109" s="1"/>
      <c r="CJ1109" s="1"/>
    </row>
    <row r="1110" spans="1:88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  <c r="BH1110" s="1"/>
      <c r="BI1110" s="1"/>
      <c r="BJ1110" s="1"/>
      <c r="BK1110" s="1"/>
      <c r="BL1110" s="1"/>
      <c r="BM1110" s="1"/>
      <c r="BN1110" s="1"/>
      <c r="BO1110" s="1"/>
      <c r="BP1110" s="1"/>
      <c r="BQ1110" s="1"/>
      <c r="BR1110" s="1"/>
      <c r="BS1110" s="1"/>
      <c r="BT1110" s="1"/>
      <c r="BU1110" s="1"/>
      <c r="BV1110" s="1"/>
      <c r="BW1110" s="1"/>
      <c r="BX1110" s="1"/>
      <c r="BY1110" s="1"/>
      <c r="BZ1110" s="1"/>
      <c r="CA1110" s="1"/>
      <c r="CB1110" s="1"/>
      <c r="CC1110" s="1"/>
      <c r="CD1110" s="1"/>
      <c r="CE1110" s="1"/>
      <c r="CF1110" s="1"/>
      <c r="CG1110" s="1"/>
      <c r="CH1110" s="1"/>
      <c r="CI1110" s="1"/>
      <c r="CJ1110" s="1"/>
    </row>
    <row r="1111" spans="1:88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  <c r="BH1111" s="1"/>
      <c r="BI1111" s="1"/>
      <c r="BJ1111" s="1"/>
      <c r="BK1111" s="1"/>
      <c r="BL1111" s="1"/>
      <c r="BM1111" s="1"/>
      <c r="BN1111" s="1"/>
      <c r="BO1111" s="1"/>
      <c r="BP1111" s="1"/>
      <c r="BQ1111" s="1"/>
      <c r="BR1111" s="1"/>
      <c r="BS1111" s="1"/>
      <c r="BT1111" s="1"/>
      <c r="BU1111" s="1"/>
      <c r="BV1111" s="1"/>
      <c r="BW1111" s="1"/>
      <c r="BX1111" s="1"/>
      <c r="BY1111" s="1"/>
      <c r="BZ1111" s="1"/>
      <c r="CA1111" s="1"/>
      <c r="CB1111" s="1"/>
      <c r="CC1111" s="1"/>
      <c r="CD1111" s="1"/>
      <c r="CE1111" s="1"/>
      <c r="CF1111" s="1"/>
      <c r="CG1111" s="1"/>
      <c r="CH1111" s="1"/>
      <c r="CI1111" s="1"/>
      <c r="CJ1111" s="1"/>
    </row>
    <row r="1112" spans="1:88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  <c r="BH1112" s="1"/>
      <c r="BI1112" s="1"/>
      <c r="BJ1112" s="1"/>
      <c r="BK1112" s="1"/>
      <c r="BL1112" s="1"/>
      <c r="BM1112" s="1"/>
      <c r="BN1112" s="1"/>
      <c r="BO1112" s="1"/>
      <c r="BP1112" s="1"/>
      <c r="BQ1112" s="1"/>
      <c r="BR1112" s="1"/>
      <c r="BS1112" s="1"/>
      <c r="BT1112" s="1"/>
      <c r="BU1112" s="1"/>
      <c r="BV1112" s="1"/>
      <c r="BW1112" s="1"/>
      <c r="BX1112" s="1"/>
      <c r="BY1112" s="1"/>
      <c r="BZ1112" s="1"/>
      <c r="CA1112" s="1"/>
      <c r="CB1112" s="1"/>
      <c r="CC1112" s="1"/>
      <c r="CD1112" s="1"/>
      <c r="CE1112" s="1"/>
      <c r="CF1112" s="1"/>
      <c r="CG1112" s="1"/>
      <c r="CH1112" s="1"/>
      <c r="CI1112" s="1"/>
      <c r="CJ1112" s="1"/>
    </row>
    <row r="1113" spans="1:88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  <c r="BJ1113" s="1"/>
      <c r="BK1113" s="1"/>
      <c r="BL1113" s="1"/>
      <c r="BM1113" s="1"/>
      <c r="BN1113" s="1"/>
      <c r="BO1113" s="1"/>
      <c r="BP1113" s="1"/>
      <c r="BQ1113" s="1"/>
      <c r="BR1113" s="1"/>
      <c r="BS1113" s="1"/>
      <c r="BT1113" s="1"/>
      <c r="BU1113" s="1"/>
      <c r="BV1113" s="1"/>
      <c r="BW1113" s="1"/>
      <c r="BX1113" s="1"/>
      <c r="BY1113" s="1"/>
      <c r="BZ1113" s="1"/>
      <c r="CA1113" s="1"/>
      <c r="CB1113" s="1"/>
      <c r="CC1113" s="1"/>
      <c r="CD1113" s="1"/>
      <c r="CE1113" s="1"/>
      <c r="CF1113" s="1"/>
      <c r="CG1113" s="1"/>
      <c r="CH1113" s="1"/>
      <c r="CI1113" s="1"/>
      <c r="CJ1113" s="1"/>
    </row>
    <row r="1114" spans="1:88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  <c r="BH1114" s="1"/>
      <c r="BI1114" s="1"/>
      <c r="BJ1114" s="1"/>
      <c r="BK1114" s="1"/>
      <c r="BL1114" s="1"/>
      <c r="BM1114" s="1"/>
      <c r="BN1114" s="1"/>
      <c r="BO1114" s="1"/>
      <c r="BP1114" s="1"/>
      <c r="BQ1114" s="1"/>
      <c r="BR1114" s="1"/>
      <c r="BS1114" s="1"/>
      <c r="BT1114" s="1"/>
      <c r="BU1114" s="1"/>
      <c r="BV1114" s="1"/>
      <c r="BW1114" s="1"/>
      <c r="BX1114" s="1"/>
      <c r="BY1114" s="1"/>
      <c r="BZ1114" s="1"/>
      <c r="CA1114" s="1"/>
      <c r="CB1114" s="1"/>
      <c r="CC1114" s="1"/>
      <c r="CD1114" s="1"/>
      <c r="CE1114" s="1"/>
      <c r="CF1114" s="1"/>
      <c r="CG1114" s="1"/>
      <c r="CH1114" s="1"/>
      <c r="CI1114" s="1"/>
      <c r="CJ1114" s="1"/>
    </row>
    <row r="1115" spans="1:88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  <c r="BH1115" s="1"/>
      <c r="BI1115" s="1"/>
      <c r="BJ1115" s="1"/>
      <c r="BK1115" s="1"/>
      <c r="BL1115" s="1"/>
      <c r="BM1115" s="1"/>
      <c r="BN1115" s="1"/>
      <c r="BO1115" s="1"/>
      <c r="BP1115" s="1"/>
      <c r="BQ1115" s="1"/>
      <c r="BR1115" s="1"/>
      <c r="BS1115" s="1"/>
      <c r="BT1115" s="1"/>
      <c r="BU1115" s="1"/>
      <c r="BV1115" s="1"/>
      <c r="BW1115" s="1"/>
      <c r="BX1115" s="1"/>
      <c r="BY1115" s="1"/>
      <c r="BZ1115" s="1"/>
      <c r="CA1115" s="1"/>
      <c r="CB1115" s="1"/>
      <c r="CC1115" s="1"/>
      <c r="CD1115" s="1"/>
      <c r="CE1115" s="1"/>
      <c r="CF1115" s="1"/>
      <c r="CG1115" s="1"/>
      <c r="CH1115" s="1"/>
      <c r="CI1115" s="1"/>
      <c r="CJ1115" s="1"/>
    </row>
    <row r="1116" spans="1:88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  <c r="BH1116" s="1"/>
      <c r="BI1116" s="1"/>
      <c r="BJ1116" s="1"/>
      <c r="BK1116" s="1"/>
      <c r="BL1116" s="1"/>
      <c r="BM1116" s="1"/>
      <c r="BN1116" s="1"/>
      <c r="BO1116" s="1"/>
      <c r="BP1116" s="1"/>
      <c r="BQ1116" s="1"/>
      <c r="BR1116" s="1"/>
      <c r="BS1116" s="1"/>
      <c r="BT1116" s="1"/>
      <c r="BU1116" s="1"/>
      <c r="BV1116" s="1"/>
      <c r="BW1116" s="1"/>
      <c r="BX1116" s="1"/>
      <c r="BY1116" s="1"/>
      <c r="BZ1116" s="1"/>
      <c r="CA1116" s="1"/>
      <c r="CB1116" s="1"/>
      <c r="CC1116" s="1"/>
      <c r="CD1116" s="1"/>
      <c r="CE1116" s="1"/>
      <c r="CF1116" s="1"/>
      <c r="CG1116" s="1"/>
      <c r="CH1116" s="1"/>
      <c r="CI1116" s="1"/>
      <c r="CJ1116" s="1"/>
    </row>
    <row r="1117" spans="1:88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1"/>
      <c r="BJ1117" s="1"/>
      <c r="BK1117" s="1"/>
      <c r="BL1117" s="1"/>
      <c r="BM1117" s="1"/>
      <c r="BN1117" s="1"/>
      <c r="BO1117" s="1"/>
      <c r="BP1117" s="1"/>
      <c r="BQ1117" s="1"/>
      <c r="BR1117" s="1"/>
      <c r="BS1117" s="1"/>
      <c r="BT1117" s="1"/>
      <c r="BU1117" s="1"/>
      <c r="BV1117" s="1"/>
      <c r="BW1117" s="1"/>
      <c r="BX1117" s="1"/>
      <c r="BY1117" s="1"/>
      <c r="BZ1117" s="1"/>
      <c r="CA1117" s="1"/>
      <c r="CB1117" s="1"/>
      <c r="CC1117" s="1"/>
      <c r="CD1117" s="1"/>
      <c r="CE1117" s="1"/>
      <c r="CF1117" s="1"/>
      <c r="CG1117" s="1"/>
      <c r="CH1117" s="1"/>
      <c r="CI1117" s="1"/>
      <c r="CJ1117" s="1"/>
    </row>
    <row r="1118" spans="1:88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  <c r="BH1118" s="1"/>
      <c r="BI1118" s="1"/>
      <c r="BJ1118" s="1"/>
      <c r="BK1118" s="1"/>
      <c r="BL1118" s="1"/>
      <c r="BM1118" s="1"/>
      <c r="BN1118" s="1"/>
      <c r="BO1118" s="1"/>
      <c r="BP1118" s="1"/>
      <c r="BQ1118" s="1"/>
      <c r="BR1118" s="1"/>
      <c r="BS1118" s="1"/>
      <c r="BT1118" s="1"/>
      <c r="BU1118" s="1"/>
      <c r="BV1118" s="1"/>
      <c r="BW1118" s="1"/>
      <c r="BX1118" s="1"/>
      <c r="BY1118" s="1"/>
      <c r="BZ1118" s="1"/>
      <c r="CA1118" s="1"/>
      <c r="CB1118" s="1"/>
      <c r="CC1118" s="1"/>
      <c r="CD1118" s="1"/>
      <c r="CE1118" s="1"/>
      <c r="CF1118" s="1"/>
      <c r="CG1118" s="1"/>
      <c r="CH1118" s="1"/>
      <c r="CI1118" s="1"/>
      <c r="CJ1118" s="1"/>
    </row>
    <row r="1119" spans="1:88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  <c r="BF1119" s="1"/>
      <c r="BG1119" s="1"/>
      <c r="BH1119" s="1"/>
      <c r="BI1119" s="1"/>
      <c r="BJ1119" s="1"/>
      <c r="BK1119" s="1"/>
      <c r="BL1119" s="1"/>
      <c r="BM1119" s="1"/>
      <c r="BN1119" s="1"/>
      <c r="BO1119" s="1"/>
      <c r="BP1119" s="1"/>
      <c r="BQ1119" s="1"/>
      <c r="BR1119" s="1"/>
      <c r="BS1119" s="1"/>
      <c r="BT1119" s="1"/>
      <c r="BU1119" s="1"/>
      <c r="BV1119" s="1"/>
      <c r="BW1119" s="1"/>
      <c r="BX1119" s="1"/>
      <c r="BY1119" s="1"/>
      <c r="BZ1119" s="1"/>
      <c r="CA1119" s="1"/>
      <c r="CB1119" s="1"/>
      <c r="CC1119" s="1"/>
      <c r="CD1119" s="1"/>
      <c r="CE1119" s="1"/>
      <c r="CF1119" s="1"/>
      <c r="CG1119" s="1"/>
      <c r="CH1119" s="1"/>
      <c r="CI1119" s="1"/>
      <c r="CJ1119" s="1"/>
    </row>
    <row r="1120" spans="1:88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  <c r="BF1120" s="1"/>
      <c r="BG1120" s="1"/>
      <c r="BH1120" s="1"/>
      <c r="BI1120" s="1"/>
      <c r="BJ1120" s="1"/>
      <c r="BK1120" s="1"/>
      <c r="BL1120" s="1"/>
      <c r="BM1120" s="1"/>
      <c r="BN1120" s="1"/>
      <c r="BO1120" s="1"/>
      <c r="BP1120" s="1"/>
      <c r="BQ1120" s="1"/>
      <c r="BR1120" s="1"/>
      <c r="BS1120" s="1"/>
      <c r="BT1120" s="1"/>
      <c r="BU1120" s="1"/>
      <c r="BV1120" s="1"/>
      <c r="BW1120" s="1"/>
      <c r="BX1120" s="1"/>
      <c r="BY1120" s="1"/>
      <c r="BZ1120" s="1"/>
      <c r="CA1120" s="1"/>
      <c r="CB1120" s="1"/>
      <c r="CC1120" s="1"/>
      <c r="CD1120" s="1"/>
      <c r="CE1120" s="1"/>
      <c r="CF1120" s="1"/>
      <c r="CG1120" s="1"/>
      <c r="CH1120" s="1"/>
      <c r="CI1120" s="1"/>
      <c r="CJ1120" s="1"/>
    </row>
    <row r="1121" spans="1:88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  <c r="BC1121" s="1"/>
      <c r="BD1121" s="1"/>
      <c r="BE1121" s="1"/>
      <c r="BF1121" s="1"/>
      <c r="BG1121" s="1"/>
      <c r="BH1121" s="1"/>
      <c r="BI1121" s="1"/>
      <c r="BJ1121" s="1"/>
      <c r="BK1121" s="1"/>
      <c r="BL1121" s="1"/>
      <c r="BM1121" s="1"/>
      <c r="BN1121" s="1"/>
      <c r="BO1121" s="1"/>
      <c r="BP1121" s="1"/>
      <c r="BQ1121" s="1"/>
      <c r="BR1121" s="1"/>
      <c r="BS1121" s="1"/>
      <c r="BT1121" s="1"/>
      <c r="BU1121" s="1"/>
      <c r="BV1121" s="1"/>
      <c r="BW1121" s="1"/>
      <c r="BX1121" s="1"/>
      <c r="BY1121" s="1"/>
      <c r="BZ1121" s="1"/>
      <c r="CA1121" s="1"/>
      <c r="CB1121" s="1"/>
      <c r="CC1121" s="1"/>
      <c r="CD1121" s="1"/>
      <c r="CE1121" s="1"/>
      <c r="CF1121" s="1"/>
      <c r="CG1121" s="1"/>
      <c r="CH1121" s="1"/>
      <c r="CI1121" s="1"/>
      <c r="CJ1121" s="1"/>
    </row>
    <row r="1122" spans="1:88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  <c r="BF1122" s="1"/>
      <c r="BG1122" s="1"/>
      <c r="BH1122" s="1"/>
      <c r="BI1122" s="1"/>
      <c r="BJ1122" s="1"/>
      <c r="BK1122" s="1"/>
      <c r="BL1122" s="1"/>
      <c r="BM1122" s="1"/>
      <c r="BN1122" s="1"/>
      <c r="BO1122" s="1"/>
      <c r="BP1122" s="1"/>
      <c r="BQ1122" s="1"/>
      <c r="BR1122" s="1"/>
      <c r="BS1122" s="1"/>
      <c r="BT1122" s="1"/>
      <c r="BU1122" s="1"/>
      <c r="BV1122" s="1"/>
      <c r="BW1122" s="1"/>
      <c r="BX1122" s="1"/>
      <c r="BY1122" s="1"/>
      <c r="BZ1122" s="1"/>
      <c r="CA1122" s="1"/>
      <c r="CB1122" s="1"/>
      <c r="CC1122" s="1"/>
      <c r="CD1122" s="1"/>
      <c r="CE1122" s="1"/>
      <c r="CF1122" s="1"/>
      <c r="CG1122" s="1"/>
      <c r="CH1122" s="1"/>
      <c r="CI1122" s="1"/>
      <c r="CJ1122" s="1"/>
    </row>
    <row r="1123" spans="1:88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  <c r="BH1123" s="1"/>
      <c r="BI1123" s="1"/>
      <c r="BJ1123" s="1"/>
      <c r="BK1123" s="1"/>
      <c r="BL1123" s="1"/>
      <c r="BM1123" s="1"/>
      <c r="BN1123" s="1"/>
      <c r="BO1123" s="1"/>
      <c r="BP1123" s="1"/>
      <c r="BQ1123" s="1"/>
      <c r="BR1123" s="1"/>
      <c r="BS1123" s="1"/>
      <c r="BT1123" s="1"/>
      <c r="BU1123" s="1"/>
      <c r="BV1123" s="1"/>
      <c r="BW1123" s="1"/>
      <c r="BX1123" s="1"/>
      <c r="BY1123" s="1"/>
      <c r="BZ1123" s="1"/>
      <c r="CA1123" s="1"/>
      <c r="CB1123" s="1"/>
      <c r="CC1123" s="1"/>
      <c r="CD1123" s="1"/>
      <c r="CE1123" s="1"/>
      <c r="CF1123" s="1"/>
      <c r="CG1123" s="1"/>
      <c r="CH1123" s="1"/>
      <c r="CI1123" s="1"/>
      <c r="CJ1123" s="1"/>
    </row>
    <row r="1124" spans="1:88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  <c r="BC1124" s="1"/>
      <c r="BD1124" s="1"/>
      <c r="BE1124" s="1"/>
      <c r="BF1124" s="1"/>
      <c r="BG1124" s="1"/>
      <c r="BH1124" s="1"/>
      <c r="BI1124" s="1"/>
      <c r="BJ1124" s="1"/>
      <c r="BK1124" s="1"/>
      <c r="BL1124" s="1"/>
      <c r="BM1124" s="1"/>
      <c r="BN1124" s="1"/>
      <c r="BO1124" s="1"/>
      <c r="BP1124" s="1"/>
      <c r="BQ1124" s="1"/>
      <c r="BR1124" s="1"/>
      <c r="BS1124" s="1"/>
      <c r="BT1124" s="1"/>
      <c r="BU1124" s="1"/>
      <c r="BV1124" s="1"/>
      <c r="BW1124" s="1"/>
      <c r="BX1124" s="1"/>
      <c r="BY1124" s="1"/>
      <c r="BZ1124" s="1"/>
      <c r="CA1124" s="1"/>
      <c r="CB1124" s="1"/>
      <c r="CC1124" s="1"/>
      <c r="CD1124" s="1"/>
      <c r="CE1124" s="1"/>
      <c r="CF1124" s="1"/>
      <c r="CG1124" s="1"/>
      <c r="CH1124" s="1"/>
      <c r="CI1124" s="1"/>
      <c r="CJ1124" s="1"/>
    </row>
    <row r="1125" spans="1:88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  <c r="BC1125" s="1"/>
      <c r="BD1125" s="1"/>
      <c r="BE1125" s="1"/>
      <c r="BF1125" s="1"/>
      <c r="BG1125" s="1"/>
      <c r="BH1125" s="1"/>
      <c r="BI1125" s="1"/>
      <c r="BJ1125" s="1"/>
      <c r="BK1125" s="1"/>
      <c r="BL1125" s="1"/>
      <c r="BM1125" s="1"/>
      <c r="BN1125" s="1"/>
      <c r="BO1125" s="1"/>
      <c r="BP1125" s="1"/>
      <c r="BQ1125" s="1"/>
      <c r="BR1125" s="1"/>
      <c r="BS1125" s="1"/>
      <c r="BT1125" s="1"/>
      <c r="BU1125" s="1"/>
      <c r="BV1125" s="1"/>
      <c r="BW1125" s="1"/>
      <c r="BX1125" s="1"/>
      <c r="BY1125" s="1"/>
      <c r="BZ1125" s="1"/>
      <c r="CA1125" s="1"/>
      <c r="CB1125" s="1"/>
      <c r="CC1125" s="1"/>
      <c r="CD1125" s="1"/>
      <c r="CE1125" s="1"/>
      <c r="CF1125" s="1"/>
      <c r="CG1125" s="1"/>
      <c r="CH1125" s="1"/>
      <c r="CI1125" s="1"/>
      <c r="CJ1125" s="1"/>
    </row>
    <row r="1126" spans="1:88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  <c r="BC1126" s="1"/>
      <c r="BD1126" s="1"/>
      <c r="BE1126" s="1"/>
      <c r="BF1126" s="1"/>
      <c r="BG1126" s="1"/>
      <c r="BH1126" s="1"/>
      <c r="BI1126" s="1"/>
      <c r="BJ1126" s="1"/>
      <c r="BK1126" s="1"/>
      <c r="BL1126" s="1"/>
      <c r="BM1126" s="1"/>
      <c r="BN1126" s="1"/>
      <c r="BO1126" s="1"/>
      <c r="BP1126" s="1"/>
      <c r="BQ1126" s="1"/>
      <c r="BR1126" s="1"/>
      <c r="BS1126" s="1"/>
      <c r="BT1126" s="1"/>
      <c r="BU1126" s="1"/>
      <c r="BV1126" s="1"/>
      <c r="BW1126" s="1"/>
      <c r="BX1126" s="1"/>
      <c r="BY1126" s="1"/>
      <c r="BZ1126" s="1"/>
      <c r="CA1126" s="1"/>
      <c r="CB1126" s="1"/>
      <c r="CC1126" s="1"/>
      <c r="CD1126" s="1"/>
      <c r="CE1126" s="1"/>
      <c r="CF1126" s="1"/>
      <c r="CG1126" s="1"/>
      <c r="CH1126" s="1"/>
      <c r="CI1126" s="1"/>
      <c r="CJ1126" s="1"/>
    </row>
    <row r="1127" spans="1:88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  <c r="BH1127" s="1"/>
      <c r="BI1127" s="1"/>
      <c r="BJ1127" s="1"/>
      <c r="BK1127" s="1"/>
      <c r="BL1127" s="1"/>
      <c r="BM1127" s="1"/>
      <c r="BN1127" s="1"/>
      <c r="BO1127" s="1"/>
      <c r="BP1127" s="1"/>
      <c r="BQ1127" s="1"/>
      <c r="BR1127" s="1"/>
      <c r="BS1127" s="1"/>
      <c r="BT1127" s="1"/>
      <c r="BU1127" s="1"/>
      <c r="BV1127" s="1"/>
      <c r="BW1127" s="1"/>
      <c r="BX1127" s="1"/>
      <c r="BY1127" s="1"/>
      <c r="BZ1127" s="1"/>
      <c r="CA1127" s="1"/>
      <c r="CB1127" s="1"/>
      <c r="CC1127" s="1"/>
      <c r="CD1127" s="1"/>
      <c r="CE1127" s="1"/>
      <c r="CF1127" s="1"/>
      <c r="CG1127" s="1"/>
      <c r="CH1127" s="1"/>
      <c r="CI1127" s="1"/>
      <c r="CJ1127" s="1"/>
    </row>
    <row r="1128" spans="1:88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1"/>
      <c r="BC1128" s="1"/>
      <c r="BD1128" s="1"/>
      <c r="BE1128" s="1"/>
      <c r="BF1128" s="1"/>
      <c r="BG1128" s="1"/>
      <c r="BH1128" s="1"/>
      <c r="BI1128" s="1"/>
      <c r="BJ1128" s="1"/>
      <c r="BK1128" s="1"/>
      <c r="BL1128" s="1"/>
      <c r="BM1128" s="1"/>
      <c r="BN1128" s="1"/>
      <c r="BO1128" s="1"/>
      <c r="BP1128" s="1"/>
      <c r="BQ1128" s="1"/>
      <c r="BR1128" s="1"/>
      <c r="BS1128" s="1"/>
      <c r="BT1128" s="1"/>
      <c r="BU1128" s="1"/>
      <c r="BV1128" s="1"/>
      <c r="BW1128" s="1"/>
      <c r="BX1128" s="1"/>
      <c r="BY1128" s="1"/>
      <c r="BZ1128" s="1"/>
      <c r="CA1128" s="1"/>
      <c r="CB1128" s="1"/>
      <c r="CC1128" s="1"/>
      <c r="CD1128" s="1"/>
      <c r="CE1128" s="1"/>
      <c r="CF1128" s="1"/>
      <c r="CG1128" s="1"/>
      <c r="CH1128" s="1"/>
      <c r="CI1128" s="1"/>
      <c r="CJ1128" s="1"/>
    </row>
    <row r="1129" spans="1:88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1"/>
      <c r="BC1129" s="1"/>
      <c r="BD1129" s="1"/>
      <c r="BE1129" s="1"/>
      <c r="BF1129" s="1"/>
      <c r="BG1129" s="1"/>
      <c r="BH1129" s="1"/>
      <c r="BI1129" s="1"/>
      <c r="BJ1129" s="1"/>
      <c r="BK1129" s="1"/>
      <c r="BL1129" s="1"/>
      <c r="BM1129" s="1"/>
      <c r="BN1129" s="1"/>
      <c r="BO1129" s="1"/>
      <c r="BP1129" s="1"/>
      <c r="BQ1129" s="1"/>
      <c r="BR1129" s="1"/>
      <c r="BS1129" s="1"/>
      <c r="BT1129" s="1"/>
      <c r="BU1129" s="1"/>
      <c r="BV1129" s="1"/>
      <c r="BW1129" s="1"/>
      <c r="BX1129" s="1"/>
      <c r="BY1129" s="1"/>
      <c r="BZ1129" s="1"/>
      <c r="CA1129" s="1"/>
      <c r="CB1129" s="1"/>
      <c r="CC1129" s="1"/>
      <c r="CD1129" s="1"/>
      <c r="CE1129" s="1"/>
      <c r="CF1129" s="1"/>
      <c r="CG1129" s="1"/>
      <c r="CH1129" s="1"/>
      <c r="CI1129" s="1"/>
      <c r="CJ1129" s="1"/>
    </row>
    <row r="1130" spans="1:88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1"/>
      <c r="BC1130" s="1"/>
      <c r="BD1130" s="1"/>
      <c r="BE1130" s="1"/>
      <c r="BF1130" s="1"/>
      <c r="BG1130" s="1"/>
      <c r="BH1130" s="1"/>
      <c r="BI1130" s="1"/>
      <c r="BJ1130" s="1"/>
      <c r="BK1130" s="1"/>
      <c r="BL1130" s="1"/>
      <c r="BM1130" s="1"/>
      <c r="BN1130" s="1"/>
      <c r="BO1130" s="1"/>
      <c r="BP1130" s="1"/>
      <c r="BQ1130" s="1"/>
      <c r="BR1130" s="1"/>
      <c r="BS1130" s="1"/>
      <c r="BT1130" s="1"/>
      <c r="BU1130" s="1"/>
      <c r="BV1130" s="1"/>
      <c r="BW1130" s="1"/>
      <c r="BX1130" s="1"/>
      <c r="BY1130" s="1"/>
      <c r="BZ1130" s="1"/>
      <c r="CA1130" s="1"/>
      <c r="CB1130" s="1"/>
      <c r="CC1130" s="1"/>
      <c r="CD1130" s="1"/>
      <c r="CE1130" s="1"/>
      <c r="CF1130" s="1"/>
      <c r="CG1130" s="1"/>
      <c r="CH1130" s="1"/>
      <c r="CI1130" s="1"/>
      <c r="CJ1130" s="1"/>
    </row>
    <row r="1131" spans="1:88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1"/>
      <c r="BC1131" s="1"/>
      <c r="BD1131" s="1"/>
      <c r="BE1131" s="1"/>
      <c r="BF1131" s="1"/>
      <c r="BG1131" s="1"/>
      <c r="BH1131" s="1"/>
      <c r="BI1131" s="1"/>
      <c r="BJ1131" s="1"/>
      <c r="BK1131" s="1"/>
      <c r="BL1131" s="1"/>
      <c r="BM1131" s="1"/>
      <c r="BN1131" s="1"/>
      <c r="BO1131" s="1"/>
      <c r="BP1131" s="1"/>
      <c r="BQ1131" s="1"/>
      <c r="BR1131" s="1"/>
      <c r="BS1131" s="1"/>
      <c r="BT1131" s="1"/>
      <c r="BU1131" s="1"/>
      <c r="BV1131" s="1"/>
      <c r="BW1131" s="1"/>
      <c r="BX1131" s="1"/>
      <c r="BY1131" s="1"/>
      <c r="BZ1131" s="1"/>
      <c r="CA1131" s="1"/>
      <c r="CB1131" s="1"/>
      <c r="CC1131" s="1"/>
      <c r="CD1131" s="1"/>
      <c r="CE1131" s="1"/>
      <c r="CF1131" s="1"/>
      <c r="CG1131" s="1"/>
      <c r="CH1131" s="1"/>
      <c r="CI1131" s="1"/>
      <c r="CJ1131" s="1"/>
    </row>
    <row r="1132" spans="1:88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  <c r="BF1132" s="1"/>
      <c r="BG1132" s="1"/>
      <c r="BH1132" s="1"/>
      <c r="BI1132" s="1"/>
      <c r="BJ1132" s="1"/>
      <c r="BK1132" s="1"/>
      <c r="BL1132" s="1"/>
      <c r="BM1132" s="1"/>
      <c r="BN1132" s="1"/>
      <c r="BO1132" s="1"/>
      <c r="BP1132" s="1"/>
      <c r="BQ1132" s="1"/>
      <c r="BR1132" s="1"/>
      <c r="BS1132" s="1"/>
      <c r="BT1132" s="1"/>
      <c r="BU1132" s="1"/>
      <c r="BV1132" s="1"/>
      <c r="BW1132" s="1"/>
      <c r="BX1132" s="1"/>
      <c r="BY1132" s="1"/>
      <c r="BZ1132" s="1"/>
      <c r="CA1132" s="1"/>
      <c r="CB1132" s="1"/>
      <c r="CC1132" s="1"/>
      <c r="CD1132" s="1"/>
      <c r="CE1132" s="1"/>
      <c r="CF1132" s="1"/>
      <c r="CG1132" s="1"/>
      <c r="CH1132" s="1"/>
      <c r="CI1132" s="1"/>
      <c r="CJ1132" s="1"/>
    </row>
    <row r="1133" spans="1:88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1"/>
      <c r="BC1133" s="1"/>
      <c r="BD1133" s="1"/>
      <c r="BE1133" s="1"/>
      <c r="BF1133" s="1"/>
      <c r="BG1133" s="1"/>
      <c r="BH1133" s="1"/>
      <c r="BI1133" s="1"/>
      <c r="BJ1133" s="1"/>
      <c r="BK1133" s="1"/>
      <c r="BL1133" s="1"/>
      <c r="BM1133" s="1"/>
      <c r="BN1133" s="1"/>
      <c r="BO1133" s="1"/>
      <c r="BP1133" s="1"/>
      <c r="BQ1133" s="1"/>
      <c r="BR1133" s="1"/>
      <c r="BS1133" s="1"/>
      <c r="BT1133" s="1"/>
      <c r="BU1133" s="1"/>
      <c r="BV1133" s="1"/>
      <c r="BW1133" s="1"/>
      <c r="BX1133" s="1"/>
      <c r="BY1133" s="1"/>
      <c r="BZ1133" s="1"/>
      <c r="CA1133" s="1"/>
      <c r="CB1133" s="1"/>
      <c r="CC1133" s="1"/>
      <c r="CD1133" s="1"/>
      <c r="CE1133" s="1"/>
      <c r="CF1133" s="1"/>
      <c r="CG1133" s="1"/>
      <c r="CH1133" s="1"/>
      <c r="CI1133" s="1"/>
      <c r="CJ1133" s="1"/>
    </row>
    <row r="1134" spans="1:88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1"/>
      <c r="BC1134" s="1"/>
      <c r="BD1134" s="1"/>
      <c r="BE1134" s="1"/>
      <c r="BF1134" s="1"/>
      <c r="BG1134" s="1"/>
      <c r="BH1134" s="1"/>
      <c r="BI1134" s="1"/>
      <c r="BJ1134" s="1"/>
      <c r="BK1134" s="1"/>
      <c r="BL1134" s="1"/>
      <c r="BM1134" s="1"/>
      <c r="BN1134" s="1"/>
      <c r="BO1134" s="1"/>
      <c r="BP1134" s="1"/>
      <c r="BQ1134" s="1"/>
      <c r="BR1134" s="1"/>
      <c r="BS1134" s="1"/>
      <c r="BT1134" s="1"/>
      <c r="BU1134" s="1"/>
      <c r="BV1134" s="1"/>
      <c r="BW1134" s="1"/>
      <c r="BX1134" s="1"/>
      <c r="BY1134" s="1"/>
      <c r="BZ1134" s="1"/>
      <c r="CA1134" s="1"/>
      <c r="CB1134" s="1"/>
      <c r="CC1134" s="1"/>
      <c r="CD1134" s="1"/>
      <c r="CE1134" s="1"/>
      <c r="CF1134" s="1"/>
      <c r="CG1134" s="1"/>
      <c r="CH1134" s="1"/>
      <c r="CI1134" s="1"/>
      <c r="CJ1134" s="1"/>
    </row>
    <row r="1135" spans="1:88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1"/>
      <c r="BC1135" s="1"/>
      <c r="BD1135" s="1"/>
      <c r="BE1135" s="1"/>
      <c r="BF1135" s="1"/>
      <c r="BG1135" s="1"/>
      <c r="BH1135" s="1"/>
      <c r="BI1135" s="1"/>
      <c r="BJ1135" s="1"/>
      <c r="BK1135" s="1"/>
      <c r="BL1135" s="1"/>
      <c r="BM1135" s="1"/>
      <c r="BN1135" s="1"/>
      <c r="BO1135" s="1"/>
      <c r="BP1135" s="1"/>
      <c r="BQ1135" s="1"/>
      <c r="BR1135" s="1"/>
      <c r="BS1135" s="1"/>
      <c r="BT1135" s="1"/>
      <c r="BU1135" s="1"/>
      <c r="BV1135" s="1"/>
      <c r="BW1135" s="1"/>
      <c r="BX1135" s="1"/>
      <c r="BY1135" s="1"/>
      <c r="BZ1135" s="1"/>
      <c r="CA1135" s="1"/>
      <c r="CB1135" s="1"/>
      <c r="CC1135" s="1"/>
      <c r="CD1135" s="1"/>
      <c r="CE1135" s="1"/>
      <c r="CF1135" s="1"/>
      <c r="CG1135" s="1"/>
      <c r="CH1135" s="1"/>
      <c r="CI1135" s="1"/>
      <c r="CJ1135" s="1"/>
    </row>
    <row r="1136" spans="1:88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1"/>
      <c r="BC1136" s="1"/>
      <c r="BD1136" s="1"/>
      <c r="BE1136" s="1"/>
      <c r="BF1136" s="1"/>
      <c r="BG1136" s="1"/>
      <c r="BH1136" s="1"/>
      <c r="BI1136" s="1"/>
      <c r="BJ1136" s="1"/>
      <c r="BK1136" s="1"/>
      <c r="BL1136" s="1"/>
      <c r="BM1136" s="1"/>
      <c r="BN1136" s="1"/>
      <c r="BO1136" s="1"/>
      <c r="BP1136" s="1"/>
      <c r="BQ1136" s="1"/>
      <c r="BR1136" s="1"/>
      <c r="BS1136" s="1"/>
      <c r="BT1136" s="1"/>
      <c r="BU1136" s="1"/>
      <c r="BV1136" s="1"/>
      <c r="BW1136" s="1"/>
      <c r="BX1136" s="1"/>
      <c r="BY1136" s="1"/>
      <c r="BZ1136" s="1"/>
      <c r="CA1136" s="1"/>
      <c r="CB1136" s="1"/>
      <c r="CC1136" s="1"/>
      <c r="CD1136" s="1"/>
      <c r="CE1136" s="1"/>
      <c r="CF1136" s="1"/>
      <c r="CG1136" s="1"/>
      <c r="CH1136" s="1"/>
      <c r="CI1136" s="1"/>
      <c r="CJ1136" s="1"/>
    </row>
    <row r="1137" spans="1:88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1"/>
      <c r="BC1137" s="1"/>
      <c r="BD1137" s="1"/>
      <c r="BE1137" s="1"/>
      <c r="BF1137" s="1"/>
      <c r="BG1137" s="1"/>
      <c r="BH1137" s="1"/>
      <c r="BI1137" s="1"/>
      <c r="BJ1137" s="1"/>
      <c r="BK1137" s="1"/>
      <c r="BL1137" s="1"/>
      <c r="BM1137" s="1"/>
      <c r="BN1137" s="1"/>
      <c r="BO1137" s="1"/>
      <c r="BP1137" s="1"/>
      <c r="BQ1137" s="1"/>
      <c r="BR1137" s="1"/>
      <c r="BS1137" s="1"/>
      <c r="BT1137" s="1"/>
      <c r="BU1137" s="1"/>
      <c r="BV1137" s="1"/>
      <c r="BW1137" s="1"/>
      <c r="BX1137" s="1"/>
      <c r="BY1137" s="1"/>
      <c r="BZ1137" s="1"/>
      <c r="CA1137" s="1"/>
      <c r="CB1137" s="1"/>
      <c r="CC1137" s="1"/>
      <c r="CD1137" s="1"/>
      <c r="CE1137" s="1"/>
      <c r="CF1137" s="1"/>
      <c r="CG1137" s="1"/>
      <c r="CH1137" s="1"/>
      <c r="CI1137" s="1"/>
      <c r="CJ1137" s="1"/>
    </row>
    <row r="1138" spans="1:88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  <c r="BA1138" s="1"/>
      <c r="BB1138" s="1"/>
      <c r="BC1138" s="1"/>
      <c r="BD1138" s="1"/>
      <c r="BE1138" s="1"/>
      <c r="BF1138" s="1"/>
      <c r="BG1138" s="1"/>
      <c r="BH1138" s="1"/>
      <c r="BI1138" s="1"/>
      <c r="BJ1138" s="1"/>
      <c r="BK1138" s="1"/>
      <c r="BL1138" s="1"/>
      <c r="BM1138" s="1"/>
      <c r="BN1138" s="1"/>
      <c r="BO1138" s="1"/>
      <c r="BP1138" s="1"/>
      <c r="BQ1138" s="1"/>
      <c r="BR1138" s="1"/>
      <c r="BS1138" s="1"/>
      <c r="BT1138" s="1"/>
      <c r="BU1138" s="1"/>
      <c r="BV1138" s="1"/>
      <c r="BW1138" s="1"/>
      <c r="BX1138" s="1"/>
      <c r="BY1138" s="1"/>
      <c r="BZ1138" s="1"/>
      <c r="CA1138" s="1"/>
      <c r="CB1138" s="1"/>
      <c r="CC1138" s="1"/>
      <c r="CD1138" s="1"/>
      <c r="CE1138" s="1"/>
      <c r="CF1138" s="1"/>
      <c r="CG1138" s="1"/>
      <c r="CH1138" s="1"/>
      <c r="CI1138" s="1"/>
      <c r="CJ1138" s="1"/>
    </row>
    <row r="1139" spans="1:88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  <c r="BA1139" s="1"/>
      <c r="BB1139" s="1"/>
      <c r="BC1139" s="1"/>
      <c r="BD1139" s="1"/>
      <c r="BE1139" s="1"/>
      <c r="BF1139" s="1"/>
      <c r="BG1139" s="1"/>
      <c r="BH1139" s="1"/>
      <c r="BI1139" s="1"/>
      <c r="BJ1139" s="1"/>
      <c r="BK1139" s="1"/>
      <c r="BL1139" s="1"/>
      <c r="BM1139" s="1"/>
      <c r="BN1139" s="1"/>
      <c r="BO1139" s="1"/>
      <c r="BP1139" s="1"/>
      <c r="BQ1139" s="1"/>
      <c r="BR1139" s="1"/>
      <c r="BS1139" s="1"/>
      <c r="BT1139" s="1"/>
      <c r="BU1139" s="1"/>
      <c r="BV1139" s="1"/>
      <c r="BW1139" s="1"/>
      <c r="BX1139" s="1"/>
      <c r="BY1139" s="1"/>
      <c r="BZ1139" s="1"/>
      <c r="CA1139" s="1"/>
      <c r="CB1139" s="1"/>
      <c r="CC1139" s="1"/>
      <c r="CD1139" s="1"/>
      <c r="CE1139" s="1"/>
      <c r="CF1139" s="1"/>
      <c r="CG1139" s="1"/>
      <c r="CH1139" s="1"/>
      <c r="CI1139" s="1"/>
      <c r="CJ1139" s="1"/>
    </row>
    <row r="1140" spans="1:88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  <c r="BA1140" s="1"/>
      <c r="BB1140" s="1"/>
      <c r="BC1140" s="1"/>
      <c r="BD1140" s="1"/>
      <c r="BE1140" s="1"/>
      <c r="BF1140" s="1"/>
      <c r="BG1140" s="1"/>
      <c r="BH1140" s="1"/>
      <c r="BI1140" s="1"/>
      <c r="BJ1140" s="1"/>
      <c r="BK1140" s="1"/>
      <c r="BL1140" s="1"/>
      <c r="BM1140" s="1"/>
      <c r="BN1140" s="1"/>
      <c r="BO1140" s="1"/>
      <c r="BP1140" s="1"/>
      <c r="BQ1140" s="1"/>
      <c r="BR1140" s="1"/>
      <c r="BS1140" s="1"/>
      <c r="BT1140" s="1"/>
      <c r="BU1140" s="1"/>
      <c r="BV1140" s="1"/>
      <c r="BW1140" s="1"/>
      <c r="BX1140" s="1"/>
      <c r="BY1140" s="1"/>
      <c r="BZ1140" s="1"/>
      <c r="CA1140" s="1"/>
      <c r="CB1140" s="1"/>
      <c r="CC1140" s="1"/>
      <c r="CD1140" s="1"/>
      <c r="CE1140" s="1"/>
      <c r="CF1140" s="1"/>
      <c r="CG1140" s="1"/>
      <c r="CH1140" s="1"/>
      <c r="CI1140" s="1"/>
      <c r="CJ1140" s="1"/>
    </row>
    <row r="1141" spans="1:88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  <c r="BA1141" s="1"/>
      <c r="BB1141" s="1"/>
      <c r="BC1141" s="1"/>
      <c r="BD1141" s="1"/>
      <c r="BE1141" s="1"/>
      <c r="BF1141" s="1"/>
      <c r="BG1141" s="1"/>
      <c r="BH1141" s="1"/>
      <c r="BI1141" s="1"/>
      <c r="BJ1141" s="1"/>
      <c r="BK1141" s="1"/>
      <c r="BL1141" s="1"/>
      <c r="BM1141" s="1"/>
      <c r="BN1141" s="1"/>
      <c r="BO1141" s="1"/>
      <c r="BP1141" s="1"/>
      <c r="BQ1141" s="1"/>
      <c r="BR1141" s="1"/>
      <c r="BS1141" s="1"/>
      <c r="BT1141" s="1"/>
      <c r="BU1141" s="1"/>
      <c r="BV1141" s="1"/>
      <c r="BW1141" s="1"/>
      <c r="BX1141" s="1"/>
      <c r="BY1141" s="1"/>
      <c r="BZ1141" s="1"/>
      <c r="CA1141" s="1"/>
      <c r="CB1141" s="1"/>
      <c r="CC1141" s="1"/>
      <c r="CD1141" s="1"/>
      <c r="CE1141" s="1"/>
      <c r="CF1141" s="1"/>
      <c r="CG1141" s="1"/>
      <c r="CH1141" s="1"/>
      <c r="CI1141" s="1"/>
      <c r="CJ1141" s="1"/>
    </row>
    <row r="1142" spans="1:88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  <c r="BA1142" s="1"/>
      <c r="BB1142" s="1"/>
      <c r="BC1142" s="1"/>
      <c r="BD1142" s="1"/>
      <c r="BE1142" s="1"/>
      <c r="BF1142" s="1"/>
      <c r="BG1142" s="1"/>
      <c r="BH1142" s="1"/>
      <c r="BI1142" s="1"/>
      <c r="BJ1142" s="1"/>
      <c r="BK1142" s="1"/>
      <c r="BL1142" s="1"/>
      <c r="BM1142" s="1"/>
      <c r="BN1142" s="1"/>
      <c r="BO1142" s="1"/>
      <c r="BP1142" s="1"/>
      <c r="BQ1142" s="1"/>
      <c r="BR1142" s="1"/>
      <c r="BS1142" s="1"/>
      <c r="BT1142" s="1"/>
      <c r="BU1142" s="1"/>
      <c r="BV1142" s="1"/>
      <c r="BW1142" s="1"/>
      <c r="BX1142" s="1"/>
      <c r="BY1142" s="1"/>
      <c r="BZ1142" s="1"/>
      <c r="CA1142" s="1"/>
      <c r="CB1142" s="1"/>
      <c r="CC1142" s="1"/>
      <c r="CD1142" s="1"/>
      <c r="CE1142" s="1"/>
      <c r="CF1142" s="1"/>
      <c r="CG1142" s="1"/>
      <c r="CH1142" s="1"/>
      <c r="CI1142" s="1"/>
      <c r="CJ1142" s="1"/>
    </row>
    <row r="1143" spans="1:88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  <c r="BA1143" s="1"/>
      <c r="BB1143" s="1"/>
      <c r="BC1143" s="1"/>
      <c r="BD1143" s="1"/>
      <c r="BE1143" s="1"/>
      <c r="BF1143" s="1"/>
      <c r="BG1143" s="1"/>
      <c r="BH1143" s="1"/>
      <c r="BI1143" s="1"/>
      <c r="BJ1143" s="1"/>
      <c r="BK1143" s="1"/>
      <c r="BL1143" s="1"/>
      <c r="BM1143" s="1"/>
      <c r="BN1143" s="1"/>
      <c r="BO1143" s="1"/>
      <c r="BP1143" s="1"/>
      <c r="BQ1143" s="1"/>
      <c r="BR1143" s="1"/>
      <c r="BS1143" s="1"/>
      <c r="BT1143" s="1"/>
      <c r="BU1143" s="1"/>
      <c r="BV1143" s="1"/>
      <c r="BW1143" s="1"/>
      <c r="BX1143" s="1"/>
      <c r="BY1143" s="1"/>
      <c r="BZ1143" s="1"/>
      <c r="CA1143" s="1"/>
      <c r="CB1143" s="1"/>
      <c r="CC1143" s="1"/>
      <c r="CD1143" s="1"/>
      <c r="CE1143" s="1"/>
      <c r="CF1143" s="1"/>
      <c r="CG1143" s="1"/>
      <c r="CH1143" s="1"/>
      <c r="CI1143" s="1"/>
      <c r="CJ1143" s="1"/>
    </row>
    <row r="1144" spans="1:88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  <c r="BC1144" s="1"/>
      <c r="BD1144" s="1"/>
      <c r="BE1144" s="1"/>
      <c r="BF1144" s="1"/>
      <c r="BG1144" s="1"/>
      <c r="BH1144" s="1"/>
      <c r="BI1144" s="1"/>
      <c r="BJ1144" s="1"/>
      <c r="BK1144" s="1"/>
      <c r="BL1144" s="1"/>
      <c r="BM1144" s="1"/>
      <c r="BN1144" s="1"/>
      <c r="BO1144" s="1"/>
      <c r="BP1144" s="1"/>
      <c r="BQ1144" s="1"/>
      <c r="BR1144" s="1"/>
      <c r="BS1144" s="1"/>
      <c r="BT1144" s="1"/>
      <c r="BU1144" s="1"/>
      <c r="BV1144" s="1"/>
      <c r="BW1144" s="1"/>
      <c r="BX1144" s="1"/>
      <c r="BY1144" s="1"/>
      <c r="BZ1144" s="1"/>
      <c r="CA1144" s="1"/>
      <c r="CB1144" s="1"/>
      <c r="CC1144" s="1"/>
      <c r="CD1144" s="1"/>
      <c r="CE1144" s="1"/>
      <c r="CF1144" s="1"/>
      <c r="CG1144" s="1"/>
      <c r="CH1144" s="1"/>
      <c r="CI1144" s="1"/>
      <c r="CJ1144" s="1"/>
    </row>
    <row r="1145" spans="1:88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1"/>
      <c r="BC1145" s="1"/>
      <c r="BD1145" s="1"/>
      <c r="BE1145" s="1"/>
      <c r="BF1145" s="1"/>
      <c r="BG1145" s="1"/>
      <c r="BH1145" s="1"/>
      <c r="BI1145" s="1"/>
      <c r="BJ1145" s="1"/>
      <c r="BK1145" s="1"/>
      <c r="BL1145" s="1"/>
      <c r="BM1145" s="1"/>
      <c r="BN1145" s="1"/>
      <c r="BO1145" s="1"/>
      <c r="BP1145" s="1"/>
      <c r="BQ1145" s="1"/>
      <c r="BR1145" s="1"/>
      <c r="BS1145" s="1"/>
      <c r="BT1145" s="1"/>
      <c r="BU1145" s="1"/>
      <c r="BV1145" s="1"/>
      <c r="BW1145" s="1"/>
      <c r="BX1145" s="1"/>
      <c r="BY1145" s="1"/>
      <c r="BZ1145" s="1"/>
      <c r="CA1145" s="1"/>
      <c r="CB1145" s="1"/>
      <c r="CC1145" s="1"/>
      <c r="CD1145" s="1"/>
      <c r="CE1145" s="1"/>
      <c r="CF1145" s="1"/>
      <c r="CG1145" s="1"/>
      <c r="CH1145" s="1"/>
      <c r="CI1145" s="1"/>
      <c r="CJ1145" s="1"/>
    </row>
    <row r="1146" spans="1:88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1"/>
      <c r="BC1146" s="1"/>
      <c r="BD1146" s="1"/>
      <c r="BE1146" s="1"/>
      <c r="BF1146" s="1"/>
      <c r="BG1146" s="1"/>
      <c r="BH1146" s="1"/>
      <c r="BI1146" s="1"/>
      <c r="BJ1146" s="1"/>
      <c r="BK1146" s="1"/>
      <c r="BL1146" s="1"/>
      <c r="BM1146" s="1"/>
      <c r="BN1146" s="1"/>
      <c r="BO1146" s="1"/>
      <c r="BP1146" s="1"/>
      <c r="BQ1146" s="1"/>
      <c r="BR1146" s="1"/>
      <c r="BS1146" s="1"/>
      <c r="BT1146" s="1"/>
      <c r="BU1146" s="1"/>
      <c r="BV1146" s="1"/>
      <c r="BW1146" s="1"/>
      <c r="BX1146" s="1"/>
      <c r="BY1146" s="1"/>
      <c r="BZ1146" s="1"/>
      <c r="CA1146" s="1"/>
      <c r="CB1146" s="1"/>
      <c r="CC1146" s="1"/>
      <c r="CD1146" s="1"/>
      <c r="CE1146" s="1"/>
      <c r="CF1146" s="1"/>
      <c r="CG1146" s="1"/>
      <c r="CH1146" s="1"/>
      <c r="CI1146" s="1"/>
      <c r="CJ1146" s="1"/>
    </row>
    <row r="1147" spans="1:88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1"/>
      <c r="BC1147" s="1"/>
      <c r="BD1147" s="1"/>
      <c r="BE1147" s="1"/>
      <c r="BF1147" s="1"/>
      <c r="BG1147" s="1"/>
      <c r="BH1147" s="1"/>
      <c r="BI1147" s="1"/>
      <c r="BJ1147" s="1"/>
      <c r="BK1147" s="1"/>
      <c r="BL1147" s="1"/>
      <c r="BM1147" s="1"/>
      <c r="BN1147" s="1"/>
      <c r="BO1147" s="1"/>
      <c r="BP1147" s="1"/>
      <c r="BQ1147" s="1"/>
      <c r="BR1147" s="1"/>
      <c r="BS1147" s="1"/>
      <c r="BT1147" s="1"/>
      <c r="BU1147" s="1"/>
      <c r="BV1147" s="1"/>
      <c r="BW1147" s="1"/>
      <c r="BX1147" s="1"/>
      <c r="BY1147" s="1"/>
      <c r="BZ1147" s="1"/>
      <c r="CA1147" s="1"/>
      <c r="CB1147" s="1"/>
      <c r="CC1147" s="1"/>
      <c r="CD1147" s="1"/>
      <c r="CE1147" s="1"/>
      <c r="CF1147" s="1"/>
      <c r="CG1147" s="1"/>
      <c r="CH1147" s="1"/>
      <c r="CI1147" s="1"/>
      <c r="CJ1147" s="1"/>
    </row>
    <row r="1148" spans="1:88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1"/>
      <c r="BC1148" s="1"/>
      <c r="BD1148" s="1"/>
      <c r="BE1148" s="1"/>
      <c r="BF1148" s="1"/>
      <c r="BG1148" s="1"/>
      <c r="BH1148" s="1"/>
      <c r="BI1148" s="1"/>
      <c r="BJ1148" s="1"/>
      <c r="BK1148" s="1"/>
      <c r="BL1148" s="1"/>
      <c r="BM1148" s="1"/>
      <c r="BN1148" s="1"/>
      <c r="BO1148" s="1"/>
      <c r="BP1148" s="1"/>
      <c r="BQ1148" s="1"/>
      <c r="BR1148" s="1"/>
      <c r="BS1148" s="1"/>
      <c r="BT1148" s="1"/>
      <c r="BU1148" s="1"/>
      <c r="BV1148" s="1"/>
      <c r="BW1148" s="1"/>
      <c r="BX1148" s="1"/>
      <c r="BY1148" s="1"/>
      <c r="BZ1148" s="1"/>
      <c r="CA1148" s="1"/>
      <c r="CB1148" s="1"/>
      <c r="CC1148" s="1"/>
      <c r="CD1148" s="1"/>
      <c r="CE1148" s="1"/>
      <c r="CF1148" s="1"/>
      <c r="CG1148" s="1"/>
      <c r="CH1148" s="1"/>
      <c r="CI1148" s="1"/>
      <c r="CJ1148" s="1"/>
    </row>
    <row r="1149" spans="1:88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1"/>
      <c r="BC1149" s="1"/>
      <c r="BD1149" s="1"/>
      <c r="BE1149" s="1"/>
      <c r="BF1149" s="1"/>
      <c r="BG1149" s="1"/>
      <c r="BH1149" s="1"/>
      <c r="BI1149" s="1"/>
      <c r="BJ1149" s="1"/>
      <c r="BK1149" s="1"/>
      <c r="BL1149" s="1"/>
      <c r="BM1149" s="1"/>
      <c r="BN1149" s="1"/>
      <c r="BO1149" s="1"/>
      <c r="BP1149" s="1"/>
      <c r="BQ1149" s="1"/>
      <c r="BR1149" s="1"/>
      <c r="BS1149" s="1"/>
      <c r="BT1149" s="1"/>
      <c r="BU1149" s="1"/>
      <c r="BV1149" s="1"/>
      <c r="BW1149" s="1"/>
      <c r="BX1149" s="1"/>
      <c r="BY1149" s="1"/>
      <c r="BZ1149" s="1"/>
      <c r="CA1149" s="1"/>
      <c r="CB1149" s="1"/>
      <c r="CC1149" s="1"/>
      <c r="CD1149" s="1"/>
      <c r="CE1149" s="1"/>
      <c r="CF1149" s="1"/>
      <c r="CG1149" s="1"/>
      <c r="CH1149" s="1"/>
      <c r="CI1149" s="1"/>
      <c r="CJ1149" s="1"/>
    </row>
    <row r="1150" spans="1:88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1"/>
      <c r="BC1150" s="1"/>
      <c r="BD1150" s="1"/>
      <c r="BE1150" s="1"/>
      <c r="BF1150" s="1"/>
      <c r="BG1150" s="1"/>
      <c r="BH1150" s="1"/>
      <c r="BI1150" s="1"/>
      <c r="BJ1150" s="1"/>
      <c r="BK1150" s="1"/>
      <c r="BL1150" s="1"/>
      <c r="BM1150" s="1"/>
      <c r="BN1150" s="1"/>
      <c r="BO1150" s="1"/>
      <c r="BP1150" s="1"/>
      <c r="BQ1150" s="1"/>
      <c r="BR1150" s="1"/>
      <c r="BS1150" s="1"/>
      <c r="BT1150" s="1"/>
      <c r="BU1150" s="1"/>
      <c r="BV1150" s="1"/>
      <c r="BW1150" s="1"/>
      <c r="BX1150" s="1"/>
      <c r="BY1150" s="1"/>
      <c r="BZ1150" s="1"/>
      <c r="CA1150" s="1"/>
      <c r="CB1150" s="1"/>
      <c r="CC1150" s="1"/>
      <c r="CD1150" s="1"/>
      <c r="CE1150" s="1"/>
      <c r="CF1150" s="1"/>
      <c r="CG1150" s="1"/>
      <c r="CH1150" s="1"/>
      <c r="CI1150" s="1"/>
      <c r="CJ1150" s="1"/>
    </row>
    <row r="1151" spans="1:88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1"/>
      <c r="BC1151" s="1"/>
      <c r="BD1151" s="1"/>
      <c r="BE1151" s="1"/>
      <c r="BF1151" s="1"/>
      <c r="BG1151" s="1"/>
      <c r="BH1151" s="1"/>
      <c r="BI1151" s="1"/>
      <c r="BJ1151" s="1"/>
      <c r="BK1151" s="1"/>
      <c r="BL1151" s="1"/>
      <c r="BM1151" s="1"/>
      <c r="BN1151" s="1"/>
      <c r="BO1151" s="1"/>
      <c r="BP1151" s="1"/>
      <c r="BQ1151" s="1"/>
      <c r="BR1151" s="1"/>
      <c r="BS1151" s="1"/>
      <c r="BT1151" s="1"/>
      <c r="BU1151" s="1"/>
      <c r="BV1151" s="1"/>
      <c r="BW1151" s="1"/>
      <c r="BX1151" s="1"/>
      <c r="BY1151" s="1"/>
      <c r="BZ1151" s="1"/>
      <c r="CA1151" s="1"/>
      <c r="CB1151" s="1"/>
      <c r="CC1151" s="1"/>
      <c r="CD1151" s="1"/>
      <c r="CE1151" s="1"/>
      <c r="CF1151" s="1"/>
      <c r="CG1151" s="1"/>
      <c r="CH1151" s="1"/>
      <c r="CI1151" s="1"/>
      <c r="CJ1151" s="1"/>
    </row>
    <row r="1152" spans="1:88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1"/>
      <c r="BC1152" s="1"/>
      <c r="BD1152" s="1"/>
      <c r="BE1152" s="1"/>
      <c r="BF1152" s="1"/>
      <c r="BG1152" s="1"/>
      <c r="BH1152" s="1"/>
      <c r="BI1152" s="1"/>
      <c r="BJ1152" s="1"/>
      <c r="BK1152" s="1"/>
      <c r="BL1152" s="1"/>
      <c r="BM1152" s="1"/>
      <c r="BN1152" s="1"/>
      <c r="BO1152" s="1"/>
      <c r="BP1152" s="1"/>
      <c r="BQ1152" s="1"/>
      <c r="BR1152" s="1"/>
      <c r="BS1152" s="1"/>
      <c r="BT1152" s="1"/>
      <c r="BU1152" s="1"/>
      <c r="BV1152" s="1"/>
      <c r="BW1152" s="1"/>
      <c r="BX1152" s="1"/>
      <c r="BY1152" s="1"/>
      <c r="BZ1152" s="1"/>
      <c r="CA1152" s="1"/>
      <c r="CB1152" s="1"/>
      <c r="CC1152" s="1"/>
      <c r="CD1152" s="1"/>
      <c r="CE1152" s="1"/>
      <c r="CF1152" s="1"/>
      <c r="CG1152" s="1"/>
      <c r="CH1152" s="1"/>
      <c r="CI1152" s="1"/>
      <c r="CJ1152" s="1"/>
    </row>
    <row r="1153" spans="1:88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1"/>
      <c r="BC1153" s="1"/>
      <c r="BD1153" s="1"/>
      <c r="BE1153" s="1"/>
      <c r="BF1153" s="1"/>
      <c r="BG1153" s="1"/>
      <c r="BH1153" s="1"/>
      <c r="BI1153" s="1"/>
      <c r="BJ1153" s="1"/>
      <c r="BK1153" s="1"/>
      <c r="BL1153" s="1"/>
      <c r="BM1153" s="1"/>
      <c r="BN1153" s="1"/>
      <c r="BO1153" s="1"/>
      <c r="BP1153" s="1"/>
      <c r="BQ1153" s="1"/>
      <c r="BR1153" s="1"/>
      <c r="BS1153" s="1"/>
      <c r="BT1153" s="1"/>
      <c r="BU1153" s="1"/>
      <c r="BV1153" s="1"/>
      <c r="BW1153" s="1"/>
      <c r="BX1153" s="1"/>
      <c r="BY1153" s="1"/>
      <c r="BZ1153" s="1"/>
      <c r="CA1153" s="1"/>
      <c r="CB1153" s="1"/>
      <c r="CC1153" s="1"/>
      <c r="CD1153" s="1"/>
      <c r="CE1153" s="1"/>
      <c r="CF1153" s="1"/>
      <c r="CG1153" s="1"/>
      <c r="CH1153" s="1"/>
      <c r="CI1153" s="1"/>
      <c r="CJ1153" s="1"/>
    </row>
    <row r="1154" spans="1:88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1"/>
      <c r="BC1154" s="1"/>
      <c r="BD1154" s="1"/>
      <c r="BE1154" s="1"/>
      <c r="BF1154" s="1"/>
      <c r="BG1154" s="1"/>
      <c r="BH1154" s="1"/>
      <c r="BI1154" s="1"/>
      <c r="BJ1154" s="1"/>
      <c r="BK1154" s="1"/>
      <c r="BL1154" s="1"/>
      <c r="BM1154" s="1"/>
      <c r="BN1154" s="1"/>
      <c r="BO1154" s="1"/>
      <c r="BP1154" s="1"/>
      <c r="BQ1154" s="1"/>
      <c r="BR1154" s="1"/>
      <c r="BS1154" s="1"/>
      <c r="BT1154" s="1"/>
      <c r="BU1154" s="1"/>
      <c r="BV1154" s="1"/>
      <c r="BW1154" s="1"/>
      <c r="BX1154" s="1"/>
      <c r="BY1154" s="1"/>
      <c r="BZ1154" s="1"/>
      <c r="CA1154" s="1"/>
      <c r="CB1154" s="1"/>
      <c r="CC1154" s="1"/>
      <c r="CD1154" s="1"/>
      <c r="CE1154" s="1"/>
      <c r="CF1154" s="1"/>
      <c r="CG1154" s="1"/>
      <c r="CH1154" s="1"/>
      <c r="CI1154" s="1"/>
      <c r="CJ1154" s="1"/>
    </row>
    <row r="1155" spans="1:88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1"/>
      <c r="BC1155" s="1"/>
      <c r="BD1155" s="1"/>
      <c r="BE1155" s="1"/>
      <c r="BF1155" s="1"/>
      <c r="BG1155" s="1"/>
      <c r="BH1155" s="1"/>
      <c r="BI1155" s="1"/>
      <c r="BJ1155" s="1"/>
      <c r="BK1155" s="1"/>
      <c r="BL1155" s="1"/>
      <c r="BM1155" s="1"/>
      <c r="BN1155" s="1"/>
      <c r="BO1155" s="1"/>
      <c r="BP1155" s="1"/>
      <c r="BQ1155" s="1"/>
      <c r="BR1155" s="1"/>
      <c r="BS1155" s="1"/>
      <c r="BT1155" s="1"/>
      <c r="BU1155" s="1"/>
      <c r="BV1155" s="1"/>
      <c r="BW1155" s="1"/>
      <c r="BX1155" s="1"/>
      <c r="BY1155" s="1"/>
      <c r="BZ1155" s="1"/>
      <c r="CA1155" s="1"/>
      <c r="CB1155" s="1"/>
      <c r="CC1155" s="1"/>
      <c r="CD1155" s="1"/>
      <c r="CE1155" s="1"/>
      <c r="CF1155" s="1"/>
      <c r="CG1155" s="1"/>
      <c r="CH1155" s="1"/>
      <c r="CI1155" s="1"/>
      <c r="CJ1155" s="1"/>
    </row>
    <row r="1156" spans="1:88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1"/>
      <c r="BC1156" s="1"/>
      <c r="BD1156" s="1"/>
      <c r="BE1156" s="1"/>
      <c r="BF1156" s="1"/>
      <c r="BG1156" s="1"/>
      <c r="BH1156" s="1"/>
      <c r="BI1156" s="1"/>
      <c r="BJ1156" s="1"/>
      <c r="BK1156" s="1"/>
      <c r="BL1156" s="1"/>
      <c r="BM1156" s="1"/>
      <c r="BN1156" s="1"/>
      <c r="BO1156" s="1"/>
      <c r="BP1156" s="1"/>
      <c r="BQ1156" s="1"/>
      <c r="BR1156" s="1"/>
      <c r="BS1156" s="1"/>
      <c r="BT1156" s="1"/>
      <c r="BU1156" s="1"/>
      <c r="BV1156" s="1"/>
      <c r="BW1156" s="1"/>
      <c r="BX1156" s="1"/>
      <c r="BY1156" s="1"/>
      <c r="BZ1156" s="1"/>
      <c r="CA1156" s="1"/>
      <c r="CB1156" s="1"/>
      <c r="CC1156" s="1"/>
      <c r="CD1156" s="1"/>
      <c r="CE1156" s="1"/>
      <c r="CF1156" s="1"/>
      <c r="CG1156" s="1"/>
      <c r="CH1156" s="1"/>
      <c r="CI1156" s="1"/>
      <c r="CJ1156" s="1"/>
    </row>
    <row r="1157" spans="1:88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1"/>
      <c r="BC1157" s="1"/>
      <c r="BD1157" s="1"/>
      <c r="BE1157" s="1"/>
      <c r="BF1157" s="1"/>
      <c r="BG1157" s="1"/>
      <c r="BH1157" s="1"/>
      <c r="BI1157" s="1"/>
      <c r="BJ1157" s="1"/>
      <c r="BK1157" s="1"/>
      <c r="BL1157" s="1"/>
      <c r="BM1157" s="1"/>
      <c r="BN1157" s="1"/>
      <c r="BO1157" s="1"/>
      <c r="BP1157" s="1"/>
      <c r="BQ1157" s="1"/>
      <c r="BR1157" s="1"/>
      <c r="BS1157" s="1"/>
      <c r="BT1157" s="1"/>
      <c r="BU1157" s="1"/>
      <c r="BV1157" s="1"/>
      <c r="BW1157" s="1"/>
      <c r="BX1157" s="1"/>
      <c r="BY1157" s="1"/>
      <c r="BZ1157" s="1"/>
      <c r="CA1157" s="1"/>
      <c r="CB1157" s="1"/>
      <c r="CC1157" s="1"/>
      <c r="CD1157" s="1"/>
      <c r="CE1157" s="1"/>
      <c r="CF1157" s="1"/>
      <c r="CG1157" s="1"/>
      <c r="CH1157" s="1"/>
      <c r="CI1157" s="1"/>
      <c r="CJ1157" s="1"/>
    </row>
    <row r="1158" spans="1:88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1"/>
      <c r="BC1158" s="1"/>
      <c r="BD1158" s="1"/>
      <c r="BE1158" s="1"/>
      <c r="BF1158" s="1"/>
      <c r="BG1158" s="1"/>
      <c r="BH1158" s="1"/>
      <c r="BI1158" s="1"/>
      <c r="BJ1158" s="1"/>
      <c r="BK1158" s="1"/>
      <c r="BL1158" s="1"/>
      <c r="BM1158" s="1"/>
      <c r="BN1158" s="1"/>
      <c r="BO1158" s="1"/>
      <c r="BP1158" s="1"/>
      <c r="BQ1158" s="1"/>
      <c r="BR1158" s="1"/>
      <c r="BS1158" s="1"/>
      <c r="BT1158" s="1"/>
      <c r="BU1158" s="1"/>
      <c r="BV1158" s="1"/>
      <c r="BW1158" s="1"/>
      <c r="BX1158" s="1"/>
      <c r="BY1158" s="1"/>
      <c r="BZ1158" s="1"/>
      <c r="CA1158" s="1"/>
      <c r="CB1158" s="1"/>
      <c r="CC1158" s="1"/>
      <c r="CD1158" s="1"/>
      <c r="CE1158" s="1"/>
      <c r="CF1158" s="1"/>
      <c r="CG1158" s="1"/>
      <c r="CH1158" s="1"/>
      <c r="CI1158" s="1"/>
      <c r="CJ1158" s="1"/>
    </row>
    <row r="1159" spans="1:88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1"/>
      <c r="BC1159" s="1"/>
      <c r="BD1159" s="1"/>
      <c r="BE1159" s="1"/>
      <c r="BF1159" s="1"/>
      <c r="BG1159" s="1"/>
      <c r="BH1159" s="1"/>
      <c r="BI1159" s="1"/>
      <c r="BJ1159" s="1"/>
      <c r="BK1159" s="1"/>
      <c r="BL1159" s="1"/>
      <c r="BM1159" s="1"/>
      <c r="BN1159" s="1"/>
      <c r="BO1159" s="1"/>
      <c r="BP1159" s="1"/>
      <c r="BQ1159" s="1"/>
      <c r="BR1159" s="1"/>
      <c r="BS1159" s="1"/>
      <c r="BT1159" s="1"/>
      <c r="BU1159" s="1"/>
      <c r="BV1159" s="1"/>
      <c r="BW1159" s="1"/>
      <c r="BX1159" s="1"/>
      <c r="BY1159" s="1"/>
      <c r="BZ1159" s="1"/>
      <c r="CA1159" s="1"/>
      <c r="CB1159" s="1"/>
      <c r="CC1159" s="1"/>
      <c r="CD1159" s="1"/>
      <c r="CE1159" s="1"/>
      <c r="CF1159" s="1"/>
      <c r="CG1159" s="1"/>
      <c r="CH1159" s="1"/>
      <c r="CI1159" s="1"/>
      <c r="CJ1159" s="1"/>
    </row>
    <row r="1160" spans="1:88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  <c r="BA1160" s="1"/>
      <c r="BB1160" s="1"/>
      <c r="BC1160" s="1"/>
      <c r="BD1160" s="1"/>
      <c r="BE1160" s="1"/>
      <c r="BF1160" s="1"/>
      <c r="BG1160" s="1"/>
      <c r="BH1160" s="1"/>
      <c r="BI1160" s="1"/>
      <c r="BJ1160" s="1"/>
      <c r="BK1160" s="1"/>
      <c r="BL1160" s="1"/>
      <c r="BM1160" s="1"/>
      <c r="BN1160" s="1"/>
      <c r="BO1160" s="1"/>
      <c r="BP1160" s="1"/>
      <c r="BQ1160" s="1"/>
      <c r="BR1160" s="1"/>
      <c r="BS1160" s="1"/>
      <c r="BT1160" s="1"/>
      <c r="BU1160" s="1"/>
      <c r="BV1160" s="1"/>
      <c r="BW1160" s="1"/>
      <c r="BX1160" s="1"/>
      <c r="BY1160" s="1"/>
      <c r="BZ1160" s="1"/>
      <c r="CA1160" s="1"/>
      <c r="CB1160" s="1"/>
      <c r="CC1160" s="1"/>
      <c r="CD1160" s="1"/>
      <c r="CE1160" s="1"/>
      <c r="CF1160" s="1"/>
      <c r="CG1160" s="1"/>
      <c r="CH1160" s="1"/>
      <c r="CI1160" s="1"/>
      <c r="CJ1160" s="1"/>
    </row>
    <row r="1161" spans="1:88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  <c r="BA1161" s="1"/>
      <c r="BB1161" s="1"/>
      <c r="BC1161" s="1"/>
      <c r="BD1161" s="1"/>
      <c r="BE1161" s="1"/>
      <c r="BF1161" s="1"/>
      <c r="BG1161" s="1"/>
      <c r="BH1161" s="1"/>
      <c r="BI1161" s="1"/>
      <c r="BJ1161" s="1"/>
      <c r="BK1161" s="1"/>
      <c r="BL1161" s="1"/>
      <c r="BM1161" s="1"/>
      <c r="BN1161" s="1"/>
      <c r="BO1161" s="1"/>
      <c r="BP1161" s="1"/>
      <c r="BQ1161" s="1"/>
      <c r="BR1161" s="1"/>
      <c r="BS1161" s="1"/>
      <c r="BT1161" s="1"/>
      <c r="BU1161" s="1"/>
      <c r="BV1161" s="1"/>
      <c r="BW1161" s="1"/>
      <c r="BX1161" s="1"/>
      <c r="BY1161" s="1"/>
      <c r="BZ1161" s="1"/>
      <c r="CA1161" s="1"/>
      <c r="CB1161" s="1"/>
      <c r="CC1161" s="1"/>
      <c r="CD1161" s="1"/>
      <c r="CE1161" s="1"/>
      <c r="CF1161" s="1"/>
      <c r="CG1161" s="1"/>
      <c r="CH1161" s="1"/>
      <c r="CI1161" s="1"/>
      <c r="CJ1161" s="1"/>
    </row>
    <row r="1162" spans="1:88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  <c r="BA1162" s="1"/>
      <c r="BB1162" s="1"/>
      <c r="BC1162" s="1"/>
      <c r="BD1162" s="1"/>
      <c r="BE1162" s="1"/>
      <c r="BF1162" s="1"/>
      <c r="BG1162" s="1"/>
      <c r="BH1162" s="1"/>
      <c r="BI1162" s="1"/>
      <c r="BJ1162" s="1"/>
      <c r="BK1162" s="1"/>
      <c r="BL1162" s="1"/>
      <c r="BM1162" s="1"/>
      <c r="BN1162" s="1"/>
      <c r="BO1162" s="1"/>
      <c r="BP1162" s="1"/>
      <c r="BQ1162" s="1"/>
      <c r="BR1162" s="1"/>
      <c r="BS1162" s="1"/>
      <c r="BT1162" s="1"/>
      <c r="BU1162" s="1"/>
      <c r="BV1162" s="1"/>
      <c r="BW1162" s="1"/>
      <c r="BX1162" s="1"/>
      <c r="BY1162" s="1"/>
      <c r="BZ1162" s="1"/>
      <c r="CA1162" s="1"/>
      <c r="CB1162" s="1"/>
      <c r="CC1162" s="1"/>
      <c r="CD1162" s="1"/>
      <c r="CE1162" s="1"/>
      <c r="CF1162" s="1"/>
      <c r="CG1162" s="1"/>
      <c r="CH1162" s="1"/>
      <c r="CI1162" s="1"/>
      <c r="CJ1162" s="1"/>
    </row>
    <row r="1163" spans="1:88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  <c r="BA1163" s="1"/>
      <c r="BB1163" s="1"/>
      <c r="BC1163" s="1"/>
      <c r="BD1163" s="1"/>
      <c r="BE1163" s="1"/>
      <c r="BF1163" s="1"/>
      <c r="BG1163" s="1"/>
      <c r="BH1163" s="1"/>
      <c r="BI1163" s="1"/>
      <c r="BJ1163" s="1"/>
      <c r="BK1163" s="1"/>
      <c r="BL1163" s="1"/>
      <c r="BM1163" s="1"/>
      <c r="BN1163" s="1"/>
      <c r="BO1163" s="1"/>
      <c r="BP1163" s="1"/>
      <c r="BQ1163" s="1"/>
      <c r="BR1163" s="1"/>
      <c r="BS1163" s="1"/>
      <c r="BT1163" s="1"/>
      <c r="BU1163" s="1"/>
      <c r="BV1163" s="1"/>
      <c r="BW1163" s="1"/>
      <c r="BX1163" s="1"/>
      <c r="BY1163" s="1"/>
      <c r="BZ1163" s="1"/>
      <c r="CA1163" s="1"/>
      <c r="CB1163" s="1"/>
      <c r="CC1163" s="1"/>
      <c r="CD1163" s="1"/>
      <c r="CE1163" s="1"/>
      <c r="CF1163" s="1"/>
      <c r="CG1163" s="1"/>
      <c r="CH1163" s="1"/>
      <c r="CI1163" s="1"/>
      <c r="CJ1163" s="1"/>
    </row>
    <row r="1164" spans="1:88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  <c r="BA1164" s="1"/>
      <c r="BB1164" s="1"/>
      <c r="BC1164" s="1"/>
      <c r="BD1164" s="1"/>
      <c r="BE1164" s="1"/>
      <c r="BF1164" s="1"/>
      <c r="BG1164" s="1"/>
      <c r="BH1164" s="1"/>
      <c r="BI1164" s="1"/>
      <c r="BJ1164" s="1"/>
      <c r="BK1164" s="1"/>
      <c r="BL1164" s="1"/>
      <c r="BM1164" s="1"/>
      <c r="BN1164" s="1"/>
      <c r="BO1164" s="1"/>
      <c r="BP1164" s="1"/>
      <c r="BQ1164" s="1"/>
      <c r="BR1164" s="1"/>
      <c r="BS1164" s="1"/>
      <c r="BT1164" s="1"/>
      <c r="BU1164" s="1"/>
      <c r="BV1164" s="1"/>
      <c r="BW1164" s="1"/>
      <c r="BX1164" s="1"/>
      <c r="BY1164" s="1"/>
      <c r="BZ1164" s="1"/>
      <c r="CA1164" s="1"/>
      <c r="CB1164" s="1"/>
      <c r="CC1164" s="1"/>
      <c r="CD1164" s="1"/>
      <c r="CE1164" s="1"/>
      <c r="CF1164" s="1"/>
      <c r="CG1164" s="1"/>
      <c r="CH1164" s="1"/>
      <c r="CI1164" s="1"/>
      <c r="CJ1164" s="1"/>
    </row>
    <row r="1165" spans="1:88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  <c r="BA1165" s="1"/>
      <c r="BB1165" s="1"/>
      <c r="BC1165" s="1"/>
      <c r="BD1165" s="1"/>
      <c r="BE1165" s="1"/>
      <c r="BF1165" s="1"/>
      <c r="BG1165" s="1"/>
      <c r="BH1165" s="1"/>
      <c r="BI1165" s="1"/>
      <c r="BJ1165" s="1"/>
      <c r="BK1165" s="1"/>
      <c r="BL1165" s="1"/>
      <c r="BM1165" s="1"/>
      <c r="BN1165" s="1"/>
      <c r="BO1165" s="1"/>
      <c r="BP1165" s="1"/>
      <c r="BQ1165" s="1"/>
      <c r="BR1165" s="1"/>
      <c r="BS1165" s="1"/>
      <c r="BT1165" s="1"/>
      <c r="BU1165" s="1"/>
      <c r="BV1165" s="1"/>
      <c r="BW1165" s="1"/>
      <c r="BX1165" s="1"/>
      <c r="BY1165" s="1"/>
      <c r="BZ1165" s="1"/>
      <c r="CA1165" s="1"/>
      <c r="CB1165" s="1"/>
      <c r="CC1165" s="1"/>
      <c r="CD1165" s="1"/>
      <c r="CE1165" s="1"/>
      <c r="CF1165" s="1"/>
      <c r="CG1165" s="1"/>
      <c r="CH1165" s="1"/>
      <c r="CI1165" s="1"/>
      <c r="CJ1165" s="1"/>
    </row>
    <row r="1166" spans="1:88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  <c r="BA1166" s="1"/>
      <c r="BB1166" s="1"/>
      <c r="BC1166" s="1"/>
      <c r="BD1166" s="1"/>
      <c r="BE1166" s="1"/>
      <c r="BF1166" s="1"/>
      <c r="BG1166" s="1"/>
      <c r="BH1166" s="1"/>
      <c r="BI1166" s="1"/>
      <c r="BJ1166" s="1"/>
      <c r="BK1166" s="1"/>
      <c r="BL1166" s="1"/>
      <c r="BM1166" s="1"/>
      <c r="BN1166" s="1"/>
      <c r="BO1166" s="1"/>
      <c r="BP1166" s="1"/>
      <c r="BQ1166" s="1"/>
      <c r="BR1166" s="1"/>
      <c r="BS1166" s="1"/>
      <c r="BT1166" s="1"/>
      <c r="BU1166" s="1"/>
      <c r="BV1166" s="1"/>
      <c r="BW1166" s="1"/>
      <c r="BX1166" s="1"/>
      <c r="BY1166" s="1"/>
      <c r="BZ1166" s="1"/>
      <c r="CA1166" s="1"/>
      <c r="CB1166" s="1"/>
      <c r="CC1166" s="1"/>
      <c r="CD1166" s="1"/>
      <c r="CE1166" s="1"/>
      <c r="CF1166" s="1"/>
      <c r="CG1166" s="1"/>
      <c r="CH1166" s="1"/>
      <c r="CI1166" s="1"/>
      <c r="CJ1166" s="1"/>
    </row>
    <row r="1167" spans="1:88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  <c r="BA1167" s="1"/>
      <c r="BB1167" s="1"/>
      <c r="BC1167" s="1"/>
      <c r="BD1167" s="1"/>
      <c r="BE1167" s="1"/>
      <c r="BF1167" s="1"/>
      <c r="BG1167" s="1"/>
      <c r="BH1167" s="1"/>
      <c r="BI1167" s="1"/>
      <c r="BJ1167" s="1"/>
      <c r="BK1167" s="1"/>
      <c r="BL1167" s="1"/>
      <c r="BM1167" s="1"/>
      <c r="BN1167" s="1"/>
      <c r="BO1167" s="1"/>
      <c r="BP1167" s="1"/>
      <c r="BQ1167" s="1"/>
      <c r="BR1167" s="1"/>
      <c r="BS1167" s="1"/>
      <c r="BT1167" s="1"/>
      <c r="BU1167" s="1"/>
      <c r="BV1167" s="1"/>
      <c r="BW1167" s="1"/>
      <c r="BX1167" s="1"/>
      <c r="BY1167" s="1"/>
      <c r="BZ1167" s="1"/>
      <c r="CA1167" s="1"/>
      <c r="CB1167" s="1"/>
      <c r="CC1167" s="1"/>
      <c r="CD1167" s="1"/>
      <c r="CE1167" s="1"/>
      <c r="CF1167" s="1"/>
      <c r="CG1167" s="1"/>
      <c r="CH1167" s="1"/>
      <c r="CI1167" s="1"/>
      <c r="CJ1167" s="1"/>
    </row>
    <row r="1168" spans="1:88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  <c r="BA1168" s="1"/>
      <c r="BB1168" s="1"/>
      <c r="BC1168" s="1"/>
      <c r="BD1168" s="1"/>
      <c r="BE1168" s="1"/>
      <c r="BF1168" s="1"/>
      <c r="BG1168" s="1"/>
      <c r="BH1168" s="1"/>
      <c r="BI1168" s="1"/>
      <c r="BJ1168" s="1"/>
      <c r="BK1168" s="1"/>
      <c r="BL1168" s="1"/>
      <c r="BM1168" s="1"/>
      <c r="BN1168" s="1"/>
      <c r="BO1168" s="1"/>
      <c r="BP1168" s="1"/>
      <c r="BQ1168" s="1"/>
      <c r="BR1168" s="1"/>
      <c r="BS1168" s="1"/>
      <c r="BT1168" s="1"/>
      <c r="BU1168" s="1"/>
      <c r="BV1168" s="1"/>
      <c r="BW1168" s="1"/>
      <c r="BX1168" s="1"/>
      <c r="BY1168" s="1"/>
      <c r="BZ1168" s="1"/>
      <c r="CA1168" s="1"/>
      <c r="CB1168" s="1"/>
      <c r="CC1168" s="1"/>
      <c r="CD1168" s="1"/>
      <c r="CE1168" s="1"/>
      <c r="CF1168" s="1"/>
      <c r="CG1168" s="1"/>
      <c r="CH1168" s="1"/>
      <c r="CI1168" s="1"/>
      <c r="CJ1168" s="1"/>
    </row>
    <row r="1169" spans="1:88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  <c r="BA1169" s="1"/>
      <c r="BB1169" s="1"/>
      <c r="BC1169" s="1"/>
      <c r="BD1169" s="1"/>
      <c r="BE1169" s="1"/>
      <c r="BF1169" s="1"/>
      <c r="BG1169" s="1"/>
      <c r="BH1169" s="1"/>
      <c r="BI1169" s="1"/>
      <c r="BJ1169" s="1"/>
      <c r="BK1169" s="1"/>
      <c r="BL1169" s="1"/>
      <c r="BM1169" s="1"/>
      <c r="BN1169" s="1"/>
      <c r="BO1169" s="1"/>
      <c r="BP1169" s="1"/>
      <c r="BQ1169" s="1"/>
      <c r="BR1169" s="1"/>
      <c r="BS1169" s="1"/>
      <c r="BT1169" s="1"/>
      <c r="BU1169" s="1"/>
      <c r="BV1169" s="1"/>
      <c r="BW1169" s="1"/>
      <c r="BX1169" s="1"/>
      <c r="BY1169" s="1"/>
      <c r="BZ1169" s="1"/>
      <c r="CA1169" s="1"/>
      <c r="CB1169" s="1"/>
      <c r="CC1169" s="1"/>
      <c r="CD1169" s="1"/>
      <c r="CE1169" s="1"/>
      <c r="CF1169" s="1"/>
      <c r="CG1169" s="1"/>
      <c r="CH1169" s="1"/>
      <c r="CI1169" s="1"/>
      <c r="CJ1169" s="1"/>
    </row>
    <row r="1170" spans="1:88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  <c r="BA1170" s="1"/>
      <c r="BB1170" s="1"/>
      <c r="BC1170" s="1"/>
      <c r="BD1170" s="1"/>
      <c r="BE1170" s="1"/>
      <c r="BF1170" s="1"/>
      <c r="BG1170" s="1"/>
      <c r="BH1170" s="1"/>
      <c r="BI1170" s="1"/>
      <c r="BJ1170" s="1"/>
      <c r="BK1170" s="1"/>
      <c r="BL1170" s="1"/>
      <c r="BM1170" s="1"/>
      <c r="BN1170" s="1"/>
      <c r="BO1170" s="1"/>
      <c r="BP1170" s="1"/>
      <c r="BQ1170" s="1"/>
      <c r="BR1170" s="1"/>
      <c r="BS1170" s="1"/>
      <c r="BT1170" s="1"/>
      <c r="BU1170" s="1"/>
      <c r="BV1170" s="1"/>
      <c r="BW1170" s="1"/>
      <c r="BX1170" s="1"/>
      <c r="BY1170" s="1"/>
      <c r="BZ1170" s="1"/>
      <c r="CA1170" s="1"/>
      <c r="CB1170" s="1"/>
      <c r="CC1170" s="1"/>
      <c r="CD1170" s="1"/>
      <c r="CE1170" s="1"/>
      <c r="CF1170" s="1"/>
      <c r="CG1170" s="1"/>
      <c r="CH1170" s="1"/>
      <c r="CI1170" s="1"/>
      <c r="CJ1170" s="1"/>
    </row>
    <row r="1171" spans="1:88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  <c r="BA1171" s="1"/>
      <c r="BB1171" s="1"/>
      <c r="BC1171" s="1"/>
      <c r="BD1171" s="1"/>
      <c r="BE1171" s="1"/>
      <c r="BF1171" s="1"/>
      <c r="BG1171" s="1"/>
      <c r="BH1171" s="1"/>
      <c r="BI1171" s="1"/>
      <c r="BJ1171" s="1"/>
      <c r="BK1171" s="1"/>
      <c r="BL1171" s="1"/>
      <c r="BM1171" s="1"/>
      <c r="BN1171" s="1"/>
      <c r="BO1171" s="1"/>
      <c r="BP1171" s="1"/>
      <c r="BQ1171" s="1"/>
      <c r="BR1171" s="1"/>
      <c r="BS1171" s="1"/>
      <c r="BT1171" s="1"/>
      <c r="BU1171" s="1"/>
      <c r="BV1171" s="1"/>
      <c r="BW1171" s="1"/>
      <c r="BX1171" s="1"/>
      <c r="BY1171" s="1"/>
      <c r="BZ1171" s="1"/>
      <c r="CA1171" s="1"/>
      <c r="CB1171" s="1"/>
      <c r="CC1171" s="1"/>
      <c r="CD1171" s="1"/>
      <c r="CE1171" s="1"/>
      <c r="CF1171" s="1"/>
      <c r="CG1171" s="1"/>
      <c r="CH1171" s="1"/>
      <c r="CI1171" s="1"/>
      <c r="CJ1171" s="1"/>
    </row>
    <row r="1172" spans="1:88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1"/>
      <c r="BC1172" s="1"/>
      <c r="BD1172" s="1"/>
      <c r="BE1172" s="1"/>
      <c r="BF1172" s="1"/>
      <c r="BG1172" s="1"/>
      <c r="BH1172" s="1"/>
      <c r="BI1172" s="1"/>
      <c r="BJ1172" s="1"/>
      <c r="BK1172" s="1"/>
      <c r="BL1172" s="1"/>
      <c r="BM1172" s="1"/>
      <c r="BN1172" s="1"/>
      <c r="BO1172" s="1"/>
      <c r="BP1172" s="1"/>
      <c r="BQ1172" s="1"/>
      <c r="BR1172" s="1"/>
      <c r="BS1172" s="1"/>
      <c r="BT1172" s="1"/>
      <c r="BU1172" s="1"/>
      <c r="BV1172" s="1"/>
      <c r="BW1172" s="1"/>
      <c r="BX1172" s="1"/>
      <c r="BY1172" s="1"/>
      <c r="BZ1172" s="1"/>
      <c r="CA1172" s="1"/>
      <c r="CB1172" s="1"/>
      <c r="CC1172" s="1"/>
      <c r="CD1172" s="1"/>
      <c r="CE1172" s="1"/>
      <c r="CF1172" s="1"/>
      <c r="CG1172" s="1"/>
      <c r="CH1172" s="1"/>
      <c r="CI1172" s="1"/>
      <c r="CJ1172" s="1"/>
    </row>
    <row r="1173" spans="1:88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  <c r="BA1173" s="1"/>
      <c r="BB1173" s="1"/>
      <c r="BC1173" s="1"/>
      <c r="BD1173" s="1"/>
      <c r="BE1173" s="1"/>
      <c r="BF1173" s="1"/>
      <c r="BG1173" s="1"/>
      <c r="BH1173" s="1"/>
      <c r="BI1173" s="1"/>
      <c r="BJ1173" s="1"/>
      <c r="BK1173" s="1"/>
      <c r="BL1173" s="1"/>
      <c r="BM1173" s="1"/>
      <c r="BN1173" s="1"/>
      <c r="BO1173" s="1"/>
      <c r="BP1173" s="1"/>
      <c r="BQ1173" s="1"/>
      <c r="BR1173" s="1"/>
      <c r="BS1173" s="1"/>
      <c r="BT1173" s="1"/>
      <c r="BU1173" s="1"/>
      <c r="BV1173" s="1"/>
      <c r="BW1173" s="1"/>
      <c r="BX1173" s="1"/>
      <c r="BY1173" s="1"/>
      <c r="BZ1173" s="1"/>
      <c r="CA1173" s="1"/>
      <c r="CB1173" s="1"/>
      <c r="CC1173" s="1"/>
      <c r="CD1173" s="1"/>
      <c r="CE1173" s="1"/>
      <c r="CF1173" s="1"/>
      <c r="CG1173" s="1"/>
      <c r="CH1173" s="1"/>
      <c r="CI1173" s="1"/>
      <c r="CJ1173" s="1"/>
    </row>
    <row r="1174" spans="1:88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  <c r="BA1174" s="1"/>
      <c r="BB1174" s="1"/>
      <c r="BC1174" s="1"/>
      <c r="BD1174" s="1"/>
      <c r="BE1174" s="1"/>
      <c r="BF1174" s="1"/>
      <c r="BG1174" s="1"/>
      <c r="BH1174" s="1"/>
      <c r="BI1174" s="1"/>
      <c r="BJ1174" s="1"/>
      <c r="BK1174" s="1"/>
      <c r="BL1174" s="1"/>
      <c r="BM1174" s="1"/>
      <c r="BN1174" s="1"/>
      <c r="BO1174" s="1"/>
      <c r="BP1174" s="1"/>
      <c r="BQ1174" s="1"/>
      <c r="BR1174" s="1"/>
      <c r="BS1174" s="1"/>
      <c r="BT1174" s="1"/>
      <c r="BU1174" s="1"/>
      <c r="BV1174" s="1"/>
      <c r="BW1174" s="1"/>
      <c r="BX1174" s="1"/>
      <c r="BY1174" s="1"/>
      <c r="BZ1174" s="1"/>
      <c r="CA1174" s="1"/>
      <c r="CB1174" s="1"/>
      <c r="CC1174" s="1"/>
      <c r="CD1174" s="1"/>
      <c r="CE1174" s="1"/>
      <c r="CF1174" s="1"/>
      <c r="CG1174" s="1"/>
      <c r="CH1174" s="1"/>
      <c r="CI1174" s="1"/>
      <c r="CJ1174" s="1"/>
    </row>
    <row r="1175" spans="1:88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  <c r="AZ1175" s="1"/>
      <c r="BA1175" s="1"/>
      <c r="BB1175" s="1"/>
      <c r="BC1175" s="1"/>
      <c r="BD1175" s="1"/>
      <c r="BE1175" s="1"/>
      <c r="BF1175" s="1"/>
      <c r="BG1175" s="1"/>
      <c r="BH1175" s="1"/>
      <c r="BI1175" s="1"/>
      <c r="BJ1175" s="1"/>
      <c r="BK1175" s="1"/>
      <c r="BL1175" s="1"/>
      <c r="BM1175" s="1"/>
      <c r="BN1175" s="1"/>
      <c r="BO1175" s="1"/>
      <c r="BP1175" s="1"/>
      <c r="BQ1175" s="1"/>
      <c r="BR1175" s="1"/>
      <c r="BS1175" s="1"/>
      <c r="BT1175" s="1"/>
      <c r="BU1175" s="1"/>
      <c r="BV1175" s="1"/>
      <c r="BW1175" s="1"/>
      <c r="BX1175" s="1"/>
      <c r="BY1175" s="1"/>
      <c r="BZ1175" s="1"/>
      <c r="CA1175" s="1"/>
      <c r="CB1175" s="1"/>
      <c r="CC1175" s="1"/>
      <c r="CD1175" s="1"/>
      <c r="CE1175" s="1"/>
      <c r="CF1175" s="1"/>
      <c r="CG1175" s="1"/>
      <c r="CH1175" s="1"/>
      <c r="CI1175" s="1"/>
      <c r="CJ1175" s="1"/>
    </row>
    <row r="1176" spans="1:88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  <c r="AZ1176" s="1"/>
      <c r="BA1176" s="1"/>
      <c r="BB1176" s="1"/>
      <c r="BC1176" s="1"/>
      <c r="BD1176" s="1"/>
      <c r="BE1176" s="1"/>
      <c r="BF1176" s="1"/>
      <c r="BG1176" s="1"/>
      <c r="BH1176" s="1"/>
      <c r="BI1176" s="1"/>
      <c r="BJ1176" s="1"/>
      <c r="BK1176" s="1"/>
      <c r="BL1176" s="1"/>
      <c r="BM1176" s="1"/>
      <c r="BN1176" s="1"/>
      <c r="BO1176" s="1"/>
      <c r="BP1176" s="1"/>
      <c r="BQ1176" s="1"/>
      <c r="BR1176" s="1"/>
      <c r="BS1176" s="1"/>
      <c r="BT1176" s="1"/>
      <c r="BU1176" s="1"/>
      <c r="BV1176" s="1"/>
      <c r="BW1176" s="1"/>
      <c r="BX1176" s="1"/>
      <c r="BY1176" s="1"/>
      <c r="BZ1176" s="1"/>
      <c r="CA1176" s="1"/>
      <c r="CB1176" s="1"/>
      <c r="CC1176" s="1"/>
      <c r="CD1176" s="1"/>
      <c r="CE1176" s="1"/>
      <c r="CF1176" s="1"/>
      <c r="CG1176" s="1"/>
      <c r="CH1176" s="1"/>
      <c r="CI1176" s="1"/>
      <c r="CJ1176" s="1"/>
    </row>
    <row r="1177" spans="1:88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  <c r="AZ1177" s="1"/>
      <c r="BA1177" s="1"/>
      <c r="BB1177" s="1"/>
      <c r="BC1177" s="1"/>
      <c r="BD1177" s="1"/>
      <c r="BE1177" s="1"/>
      <c r="BF1177" s="1"/>
      <c r="BG1177" s="1"/>
      <c r="BH1177" s="1"/>
      <c r="BI1177" s="1"/>
      <c r="BJ1177" s="1"/>
      <c r="BK1177" s="1"/>
      <c r="BL1177" s="1"/>
      <c r="BM1177" s="1"/>
      <c r="BN1177" s="1"/>
      <c r="BO1177" s="1"/>
      <c r="BP1177" s="1"/>
      <c r="BQ1177" s="1"/>
      <c r="BR1177" s="1"/>
      <c r="BS1177" s="1"/>
      <c r="BT1177" s="1"/>
      <c r="BU1177" s="1"/>
      <c r="BV1177" s="1"/>
      <c r="BW1177" s="1"/>
      <c r="BX1177" s="1"/>
      <c r="BY1177" s="1"/>
      <c r="BZ1177" s="1"/>
      <c r="CA1177" s="1"/>
      <c r="CB1177" s="1"/>
      <c r="CC1177" s="1"/>
      <c r="CD1177" s="1"/>
      <c r="CE1177" s="1"/>
      <c r="CF1177" s="1"/>
      <c r="CG1177" s="1"/>
      <c r="CH1177" s="1"/>
      <c r="CI1177" s="1"/>
      <c r="CJ1177" s="1"/>
    </row>
    <row r="1178" spans="1:88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  <c r="AY1178" s="1"/>
      <c r="AZ1178" s="1"/>
      <c r="BA1178" s="1"/>
      <c r="BB1178" s="1"/>
      <c r="BC1178" s="1"/>
      <c r="BD1178" s="1"/>
      <c r="BE1178" s="1"/>
      <c r="BF1178" s="1"/>
      <c r="BG1178" s="1"/>
      <c r="BH1178" s="1"/>
      <c r="BI1178" s="1"/>
      <c r="BJ1178" s="1"/>
      <c r="BK1178" s="1"/>
      <c r="BL1178" s="1"/>
      <c r="BM1178" s="1"/>
      <c r="BN1178" s="1"/>
      <c r="BO1178" s="1"/>
      <c r="BP1178" s="1"/>
      <c r="BQ1178" s="1"/>
      <c r="BR1178" s="1"/>
      <c r="BS1178" s="1"/>
      <c r="BT1178" s="1"/>
      <c r="BU1178" s="1"/>
      <c r="BV1178" s="1"/>
      <c r="BW1178" s="1"/>
      <c r="BX1178" s="1"/>
      <c r="BY1178" s="1"/>
      <c r="BZ1178" s="1"/>
      <c r="CA1178" s="1"/>
      <c r="CB1178" s="1"/>
      <c r="CC1178" s="1"/>
      <c r="CD1178" s="1"/>
      <c r="CE1178" s="1"/>
      <c r="CF1178" s="1"/>
      <c r="CG1178" s="1"/>
      <c r="CH1178" s="1"/>
      <c r="CI1178" s="1"/>
      <c r="CJ1178" s="1"/>
    </row>
    <row r="1179" spans="1:88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  <c r="AY1179" s="1"/>
      <c r="AZ1179" s="1"/>
      <c r="BA1179" s="1"/>
      <c r="BB1179" s="1"/>
      <c r="BC1179" s="1"/>
      <c r="BD1179" s="1"/>
      <c r="BE1179" s="1"/>
      <c r="BF1179" s="1"/>
      <c r="BG1179" s="1"/>
      <c r="BH1179" s="1"/>
      <c r="BI1179" s="1"/>
      <c r="BJ1179" s="1"/>
      <c r="BK1179" s="1"/>
      <c r="BL1179" s="1"/>
      <c r="BM1179" s="1"/>
      <c r="BN1179" s="1"/>
      <c r="BO1179" s="1"/>
      <c r="BP1179" s="1"/>
      <c r="BQ1179" s="1"/>
      <c r="BR1179" s="1"/>
      <c r="BS1179" s="1"/>
      <c r="BT1179" s="1"/>
      <c r="BU1179" s="1"/>
      <c r="BV1179" s="1"/>
      <c r="BW1179" s="1"/>
      <c r="BX1179" s="1"/>
      <c r="BY1179" s="1"/>
      <c r="BZ1179" s="1"/>
      <c r="CA1179" s="1"/>
      <c r="CB1179" s="1"/>
      <c r="CC1179" s="1"/>
      <c r="CD1179" s="1"/>
      <c r="CE1179" s="1"/>
      <c r="CF1179" s="1"/>
      <c r="CG1179" s="1"/>
      <c r="CH1179" s="1"/>
      <c r="CI1179" s="1"/>
      <c r="CJ1179" s="1"/>
    </row>
    <row r="1180" spans="1:88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  <c r="AY1180" s="1"/>
      <c r="AZ1180" s="1"/>
      <c r="BA1180" s="1"/>
      <c r="BB1180" s="1"/>
      <c r="BC1180" s="1"/>
      <c r="BD1180" s="1"/>
      <c r="BE1180" s="1"/>
      <c r="BF1180" s="1"/>
      <c r="BG1180" s="1"/>
      <c r="BH1180" s="1"/>
      <c r="BI1180" s="1"/>
      <c r="BJ1180" s="1"/>
      <c r="BK1180" s="1"/>
      <c r="BL1180" s="1"/>
      <c r="BM1180" s="1"/>
      <c r="BN1180" s="1"/>
      <c r="BO1180" s="1"/>
      <c r="BP1180" s="1"/>
      <c r="BQ1180" s="1"/>
      <c r="BR1180" s="1"/>
      <c r="BS1180" s="1"/>
      <c r="BT1180" s="1"/>
      <c r="BU1180" s="1"/>
      <c r="BV1180" s="1"/>
      <c r="BW1180" s="1"/>
      <c r="BX1180" s="1"/>
      <c r="BY1180" s="1"/>
      <c r="BZ1180" s="1"/>
      <c r="CA1180" s="1"/>
      <c r="CB1180" s="1"/>
      <c r="CC1180" s="1"/>
      <c r="CD1180" s="1"/>
      <c r="CE1180" s="1"/>
      <c r="CF1180" s="1"/>
      <c r="CG1180" s="1"/>
      <c r="CH1180" s="1"/>
      <c r="CI1180" s="1"/>
      <c r="CJ1180" s="1"/>
    </row>
    <row r="1181" spans="1:88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  <c r="AY1181" s="1"/>
      <c r="AZ1181" s="1"/>
      <c r="BA1181" s="1"/>
      <c r="BB1181" s="1"/>
      <c r="BC1181" s="1"/>
      <c r="BD1181" s="1"/>
      <c r="BE1181" s="1"/>
      <c r="BF1181" s="1"/>
      <c r="BG1181" s="1"/>
      <c r="BH1181" s="1"/>
      <c r="BI1181" s="1"/>
      <c r="BJ1181" s="1"/>
      <c r="BK1181" s="1"/>
      <c r="BL1181" s="1"/>
      <c r="BM1181" s="1"/>
      <c r="BN1181" s="1"/>
      <c r="BO1181" s="1"/>
      <c r="BP1181" s="1"/>
      <c r="BQ1181" s="1"/>
      <c r="BR1181" s="1"/>
      <c r="BS1181" s="1"/>
      <c r="BT1181" s="1"/>
      <c r="BU1181" s="1"/>
      <c r="BV1181" s="1"/>
      <c r="BW1181" s="1"/>
      <c r="BX1181" s="1"/>
      <c r="BY1181" s="1"/>
      <c r="BZ1181" s="1"/>
      <c r="CA1181" s="1"/>
      <c r="CB1181" s="1"/>
      <c r="CC1181" s="1"/>
      <c r="CD1181" s="1"/>
      <c r="CE1181" s="1"/>
      <c r="CF1181" s="1"/>
      <c r="CG1181" s="1"/>
      <c r="CH1181" s="1"/>
      <c r="CI1181" s="1"/>
      <c r="CJ1181" s="1"/>
    </row>
    <row r="1182" spans="1:88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  <c r="AY1182" s="1"/>
      <c r="AZ1182" s="1"/>
      <c r="BA1182" s="1"/>
      <c r="BB1182" s="1"/>
      <c r="BC1182" s="1"/>
      <c r="BD1182" s="1"/>
      <c r="BE1182" s="1"/>
      <c r="BF1182" s="1"/>
      <c r="BG1182" s="1"/>
      <c r="BH1182" s="1"/>
      <c r="BI1182" s="1"/>
      <c r="BJ1182" s="1"/>
      <c r="BK1182" s="1"/>
      <c r="BL1182" s="1"/>
      <c r="BM1182" s="1"/>
      <c r="BN1182" s="1"/>
      <c r="BO1182" s="1"/>
      <c r="BP1182" s="1"/>
      <c r="BQ1182" s="1"/>
      <c r="BR1182" s="1"/>
      <c r="BS1182" s="1"/>
      <c r="BT1182" s="1"/>
      <c r="BU1182" s="1"/>
      <c r="BV1182" s="1"/>
      <c r="BW1182" s="1"/>
      <c r="BX1182" s="1"/>
      <c r="BY1182" s="1"/>
      <c r="BZ1182" s="1"/>
      <c r="CA1182" s="1"/>
      <c r="CB1182" s="1"/>
      <c r="CC1182" s="1"/>
      <c r="CD1182" s="1"/>
      <c r="CE1182" s="1"/>
      <c r="CF1182" s="1"/>
      <c r="CG1182" s="1"/>
      <c r="CH1182" s="1"/>
      <c r="CI1182" s="1"/>
      <c r="CJ1182" s="1"/>
    </row>
    <row r="1183" spans="1:88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1"/>
      <c r="AW1183" s="1"/>
      <c r="AX1183" s="1"/>
      <c r="AY1183" s="1"/>
      <c r="AZ1183" s="1"/>
      <c r="BA1183" s="1"/>
      <c r="BB1183" s="1"/>
      <c r="BC1183" s="1"/>
      <c r="BD1183" s="1"/>
      <c r="BE1183" s="1"/>
      <c r="BF1183" s="1"/>
      <c r="BG1183" s="1"/>
      <c r="BH1183" s="1"/>
      <c r="BI1183" s="1"/>
      <c r="BJ1183" s="1"/>
      <c r="BK1183" s="1"/>
      <c r="BL1183" s="1"/>
      <c r="BM1183" s="1"/>
      <c r="BN1183" s="1"/>
      <c r="BO1183" s="1"/>
      <c r="BP1183" s="1"/>
      <c r="BQ1183" s="1"/>
      <c r="BR1183" s="1"/>
      <c r="BS1183" s="1"/>
      <c r="BT1183" s="1"/>
      <c r="BU1183" s="1"/>
      <c r="BV1183" s="1"/>
      <c r="BW1183" s="1"/>
      <c r="BX1183" s="1"/>
      <c r="BY1183" s="1"/>
      <c r="BZ1183" s="1"/>
      <c r="CA1183" s="1"/>
      <c r="CB1183" s="1"/>
      <c r="CC1183" s="1"/>
      <c r="CD1183" s="1"/>
      <c r="CE1183" s="1"/>
      <c r="CF1183" s="1"/>
      <c r="CG1183" s="1"/>
      <c r="CH1183" s="1"/>
      <c r="CI1183" s="1"/>
      <c r="CJ1183" s="1"/>
    </row>
    <row r="1184" spans="1:88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1"/>
      <c r="AW1184" s="1"/>
      <c r="AX1184" s="1"/>
      <c r="AY1184" s="1"/>
      <c r="AZ1184" s="1"/>
      <c r="BA1184" s="1"/>
      <c r="BB1184" s="1"/>
      <c r="BC1184" s="1"/>
      <c r="BD1184" s="1"/>
      <c r="BE1184" s="1"/>
      <c r="BF1184" s="1"/>
      <c r="BG1184" s="1"/>
      <c r="BH1184" s="1"/>
      <c r="BI1184" s="1"/>
      <c r="BJ1184" s="1"/>
      <c r="BK1184" s="1"/>
      <c r="BL1184" s="1"/>
      <c r="BM1184" s="1"/>
      <c r="BN1184" s="1"/>
      <c r="BO1184" s="1"/>
      <c r="BP1184" s="1"/>
      <c r="BQ1184" s="1"/>
      <c r="BR1184" s="1"/>
      <c r="BS1184" s="1"/>
      <c r="BT1184" s="1"/>
      <c r="BU1184" s="1"/>
      <c r="BV1184" s="1"/>
      <c r="BW1184" s="1"/>
      <c r="BX1184" s="1"/>
      <c r="BY1184" s="1"/>
      <c r="BZ1184" s="1"/>
      <c r="CA1184" s="1"/>
      <c r="CB1184" s="1"/>
      <c r="CC1184" s="1"/>
      <c r="CD1184" s="1"/>
      <c r="CE1184" s="1"/>
      <c r="CF1184" s="1"/>
      <c r="CG1184" s="1"/>
      <c r="CH1184" s="1"/>
      <c r="CI1184" s="1"/>
      <c r="CJ1184" s="1"/>
    </row>
    <row r="1185" spans="1:88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1"/>
      <c r="AW1185" s="1"/>
      <c r="AX1185" s="1"/>
      <c r="AY1185" s="1"/>
      <c r="AZ1185" s="1"/>
      <c r="BA1185" s="1"/>
      <c r="BB1185" s="1"/>
      <c r="BC1185" s="1"/>
      <c r="BD1185" s="1"/>
      <c r="BE1185" s="1"/>
      <c r="BF1185" s="1"/>
      <c r="BG1185" s="1"/>
      <c r="BH1185" s="1"/>
      <c r="BI1185" s="1"/>
      <c r="BJ1185" s="1"/>
      <c r="BK1185" s="1"/>
      <c r="BL1185" s="1"/>
      <c r="BM1185" s="1"/>
      <c r="BN1185" s="1"/>
      <c r="BO1185" s="1"/>
      <c r="BP1185" s="1"/>
      <c r="BQ1185" s="1"/>
      <c r="BR1185" s="1"/>
      <c r="BS1185" s="1"/>
      <c r="BT1185" s="1"/>
      <c r="BU1185" s="1"/>
      <c r="BV1185" s="1"/>
      <c r="BW1185" s="1"/>
      <c r="BX1185" s="1"/>
      <c r="BY1185" s="1"/>
      <c r="BZ1185" s="1"/>
      <c r="CA1185" s="1"/>
      <c r="CB1185" s="1"/>
      <c r="CC1185" s="1"/>
      <c r="CD1185" s="1"/>
      <c r="CE1185" s="1"/>
      <c r="CF1185" s="1"/>
      <c r="CG1185" s="1"/>
      <c r="CH1185" s="1"/>
      <c r="CI1185" s="1"/>
      <c r="CJ1185" s="1"/>
    </row>
    <row r="1186" spans="1:88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1"/>
      <c r="AW1186" s="1"/>
      <c r="AX1186" s="1"/>
      <c r="AY1186" s="1"/>
      <c r="AZ1186" s="1"/>
      <c r="BA1186" s="1"/>
      <c r="BB1186" s="1"/>
      <c r="BC1186" s="1"/>
      <c r="BD1186" s="1"/>
      <c r="BE1186" s="1"/>
      <c r="BF1186" s="1"/>
      <c r="BG1186" s="1"/>
      <c r="BH1186" s="1"/>
      <c r="BI1186" s="1"/>
      <c r="BJ1186" s="1"/>
      <c r="BK1186" s="1"/>
      <c r="BL1186" s="1"/>
      <c r="BM1186" s="1"/>
      <c r="BN1186" s="1"/>
      <c r="BO1186" s="1"/>
      <c r="BP1186" s="1"/>
      <c r="BQ1186" s="1"/>
      <c r="BR1186" s="1"/>
      <c r="BS1186" s="1"/>
      <c r="BT1186" s="1"/>
      <c r="BU1186" s="1"/>
      <c r="BV1186" s="1"/>
      <c r="BW1186" s="1"/>
      <c r="BX1186" s="1"/>
      <c r="BY1186" s="1"/>
      <c r="BZ1186" s="1"/>
      <c r="CA1186" s="1"/>
      <c r="CB1186" s="1"/>
      <c r="CC1186" s="1"/>
      <c r="CD1186" s="1"/>
      <c r="CE1186" s="1"/>
      <c r="CF1186" s="1"/>
      <c r="CG1186" s="1"/>
      <c r="CH1186" s="1"/>
      <c r="CI1186" s="1"/>
      <c r="CJ1186" s="1"/>
    </row>
    <row r="1187" spans="1:88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1"/>
      <c r="AW1187" s="1"/>
      <c r="AX1187" s="1"/>
      <c r="AY1187" s="1"/>
      <c r="AZ1187" s="1"/>
      <c r="BA1187" s="1"/>
      <c r="BB1187" s="1"/>
      <c r="BC1187" s="1"/>
      <c r="BD1187" s="1"/>
      <c r="BE1187" s="1"/>
      <c r="BF1187" s="1"/>
      <c r="BG1187" s="1"/>
      <c r="BH1187" s="1"/>
      <c r="BI1187" s="1"/>
      <c r="BJ1187" s="1"/>
      <c r="BK1187" s="1"/>
      <c r="BL1187" s="1"/>
      <c r="BM1187" s="1"/>
      <c r="BN1187" s="1"/>
      <c r="BO1187" s="1"/>
      <c r="BP1187" s="1"/>
      <c r="BQ1187" s="1"/>
      <c r="BR1187" s="1"/>
      <c r="BS1187" s="1"/>
      <c r="BT1187" s="1"/>
      <c r="BU1187" s="1"/>
      <c r="BV1187" s="1"/>
      <c r="BW1187" s="1"/>
      <c r="BX1187" s="1"/>
      <c r="BY1187" s="1"/>
      <c r="BZ1187" s="1"/>
      <c r="CA1187" s="1"/>
      <c r="CB1187" s="1"/>
      <c r="CC1187" s="1"/>
      <c r="CD1187" s="1"/>
      <c r="CE1187" s="1"/>
      <c r="CF1187" s="1"/>
      <c r="CG1187" s="1"/>
      <c r="CH1187" s="1"/>
      <c r="CI1187" s="1"/>
      <c r="CJ1187" s="1"/>
    </row>
    <row r="1188" spans="1:88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  <c r="AY1188" s="1"/>
      <c r="AZ1188" s="1"/>
      <c r="BA1188" s="1"/>
      <c r="BB1188" s="1"/>
      <c r="BC1188" s="1"/>
      <c r="BD1188" s="1"/>
      <c r="BE1188" s="1"/>
      <c r="BF1188" s="1"/>
      <c r="BG1188" s="1"/>
      <c r="BH1188" s="1"/>
      <c r="BI1188" s="1"/>
      <c r="BJ1188" s="1"/>
      <c r="BK1188" s="1"/>
      <c r="BL1188" s="1"/>
      <c r="BM1188" s="1"/>
      <c r="BN1188" s="1"/>
      <c r="BO1188" s="1"/>
      <c r="BP1188" s="1"/>
      <c r="BQ1188" s="1"/>
      <c r="BR1188" s="1"/>
      <c r="BS1188" s="1"/>
      <c r="BT1188" s="1"/>
      <c r="BU1188" s="1"/>
      <c r="BV1188" s="1"/>
      <c r="BW1188" s="1"/>
      <c r="BX1188" s="1"/>
      <c r="BY1188" s="1"/>
      <c r="BZ1188" s="1"/>
      <c r="CA1188" s="1"/>
      <c r="CB1188" s="1"/>
      <c r="CC1188" s="1"/>
      <c r="CD1188" s="1"/>
      <c r="CE1188" s="1"/>
      <c r="CF1188" s="1"/>
      <c r="CG1188" s="1"/>
      <c r="CH1188" s="1"/>
      <c r="CI1188" s="1"/>
      <c r="CJ1188" s="1"/>
    </row>
    <row r="1189" spans="1:88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1"/>
      <c r="AW1189" s="1"/>
      <c r="AX1189" s="1"/>
      <c r="AY1189" s="1"/>
      <c r="AZ1189" s="1"/>
      <c r="BA1189" s="1"/>
      <c r="BB1189" s="1"/>
      <c r="BC1189" s="1"/>
      <c r="BD1189" s="1"/>
      <c r="BE1189" s="1"/>
      <c r="BF1189" s="1"/>
      <c r="BG1189" s="1"/>
      <c r="BH1189" s="1"/>
      <c r="BI1189" s="1"/>
      <c r="BJ1189" s="1"/>
      <c r="BK1189" s="1"/>
      <c r="BL1189" s="1"/>
      <c r="BM1189" s="1"/>
      <c r="BN1189" s="1"/>
      <c r="BO1189" s="1"/>
      <c r="BP1189" s="1"/>
      <c r="BQ1189" s="1"/>
      <c r="BR1189" s="1"/>
      <c r="BS1189" s="1"/>
      <c r="BT1189" s="1"/>
      <c r="BU1189" s="1"/>
      <c r="BV1189" s="1"/>
      <c r="BW1189" s="1"/>
      <c r="BX1189" s="1"/>
      <c r="BY1189" s="1"/>
      <c r="BZ1189" s="1"/>
      <c r="CA1189" s="1"/>
      <c r="CB1189" s="1"/>
      <c r="CC1189" s="1"/>
      <c r="CD1189" s="1"/>
      <c r="CE1189" s="1"/>
      <c r="CF1189" s="1"/>
      <c r="CG1189" s="1"/>
      <c r="CH1189" s="1"/>
      <c r="CI1189" s="1"/>
      <c r="CJ1189" s="1"/>
    </row>
    <row r="1190" spans="1:88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1"/>
      <c r="AW1190" s="1"/>
      <c r="AX1190" s="1"/>
      <c r="AY1190" s="1"/>
      <c r="AZ1190" s="1"/>
      <c r="BA1190" s="1"/>
      <c r="BB1190" s="1"/>
      <c r="BC1190" s="1"/>
      <c r="BD1190" s="1"/>
      <c r="BE1190" s="1"/>
      <c r="BF1190" s="1"/>
      <c r="BG1190" s="1"/>
      <c r="BH1190" s="1"/>
      <c r="BI1190" s="1"/>
      <c r="BJ1190" s="1"/>
      <c r="BK1190" s="1"/>
      <c r="BL1190" s="1"/>
      <c r="BM1190" s="1"/>
      <c r="BN1190" s="1"/>
      <c r="BO1190" s="1"/>
      <c r="BP1190" s="1"/>
      <c r="BQ1190" s="1"/>
      <c r="BR1190" s="1"/>
      <c r="BS1190" s="1"/>
      <c r="BT1190" s="1"/>
      <c r="BU1190" s="1"/>
      <c r="BV1190" s="1"/>
      <c r="BW1190" s="1"/>
      <c r="BX1190" s="1"/>
      <c r="BY1190" s="1"/>
      <c r="BZ1190" s="1"/>
      <c r="CA1190" s="1"/>
      <c r="CB1190" s="1"/>
      <c r="CC1190" s="1"/>
      <c r="CD1190" s="1"/>
      <c r="CE1190" s="1"/>
      <c r="CF1190" s="1"/>
      <c r="CG1190" s="1"/>
      <c r="CH1190" s="1"/>
      <c r="CI1190" s="1"/>
      <c r="CJ1190" s="1"/>
    </row>
    <row r="1191" spans="1:88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1"/>
      <c r="AW1191" s="1"/>
      <c r="AX1191" s="1"/>
      <c r="AY1191" s="1"/>
      <c r="AZ1191" s="1"/>
      <c r="BA1191" s="1"/>
      <c r="BB1191" s="1"/>
      <c r="BC1191" s="1"/>
      <c r="BD1191" s="1"/>
      <c r="BE1191" s="1"/>
      <c r="BF1191" s="1"/>
      <c r="BG1191" s="1"/>
      <c r="BH1191" s="1"/>
      <c r="BI1191" s="1"/>
      <c r="BJ1191" s="1"/>
      <c r="BK1191" s="1"/>
      <c r="BL1191" s="1"/>
      <c r="BM1191" s="1"/>
      <c r="BN1191" s="1"/>
      <c r="BO1191" s="1"/>
      <c r="BP1191" s="1"/>
      <c r="BQ1191" s="1"/>
      <c r="BR1191" s="1"/>
      <c r="BS1191" s="1"/>
      <c r="BT1191" s="1"/>
      <c r="BU1191" s="1"/>
      <c r="BV1191" s="1"/>
      <c r="BW1191" s="1"/>
      <c r="BX1191" s="1"/>
      <c r="BY1191" s="1"/>
      <c r="BZ1191" s="1"/>
      <c r="CA1191" s="1"/>
      <c r="CB1191" s="1"/>
      <c r="CC1191" s="1"/>
      <c r="CD1191" s="1"/>
      <c r="CE1191" s="1"/>
      <c r="CF1191" s="1"/>
      <c r="CG1191" s="1"/>
      <c r="CH1191" s="1"/>
      <c r="CI1191" s="1"/>
      <c r="CJ1191" s="1"/>
    </row>
    <row r="1192" spans="1:88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1"/>
      <c r="AW1192" s="1"/>
      <c r="AX1192" s="1"/>
      <c r="AY1192" s="1"/>
      <c r="AZ1192" s="1"/>
      <c r="BA1192" s="1"/>
      <c r="BB1192" s="1"/>
      <c r="BC1192" s="1"/>
      <c r="BD1192" s="1"/>
      <c r="BE1192" s="1"/>
      <c r="BF1192" s="1"/>
      <c r="BG1192" s="1"/>
      <c r="BH1192" s="1"/>
      <c r="BI1192" s="1"/>
      <c r="BJ1192" s="1"/>
      <c r="BK1192" s="1"/>
      <c r="BL1192" s="1"/>
      <c r="BM1192" s="1"/>
      <c r="BN1192" s="1"/>
      <c r="BO1192" s="1"/>
      <c r="BP1192" s="1"/>
      <c r="BQ1192" s="1"/>
      <c r="BR1192" s="1"/>
      <c r="BS1192" s="1"/>
      <c r="BT1192" s="1"/>
      <c r="BU1192" s="1"/>
      <c r="BV1192" s="1"/>
      <c r="BW1192" s="1"/>
      <c r="BX1192" s="1"/>
      <c r="BY1192" s="1"/>
      <c r="BZ1192" s="1"/>
      <c r="CA1192" s="1"/>
      <c r="CB1192" s="1"/>
      <c r="CC1192" s="1"/>
      <c r="CD1192" s="1"/>
      <c r="CE1192" s="1"/>
      <c r="CF1192" s="1"/>
      <c r="CG1192" s="1"/>
      <c r="CH1192" s="1"/>
      <c r="CI1192" s="1"/>
      <c r="CJ1192" s="1"/>
    </row>
    <row r="1193" spans="1:88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/>
      <c r="AU1193" s="1"/>
      <c r="AV1193" s="1"/>
      <c r="AW1193" s="1"/>
      <c r="AX1193" s="1"/>
      <c r="AY1193" s="1"/>
      <c r="AZ1193" s="1"/>
      <c r="BA1193" s="1"/>
      <c r="BB1193" s="1"/>
      <c r="BC1193" s="1"/>
      <c r="BD1193" s="1"/>
      <c r="BE1193" s="1"/>
      <c r="BF1193" s="1"/>
      <c r="BG1193" s="1"/>
      <c r="BH1193" s="1"/>
      <c r="BI1193" s="1"/>
      <c r="BJ1193" s="1"/>
      <c r="BK1193" s="1"/>
      <c r="BL1193" s="1"/>
      <c r="BM1193" s="1"/>
      <c r="BN1193" s="1"/>
      <c r="BO1193" s="1"/>
      <c r="BP1193" s="1"/>
      <c r="BQ1193" s="1"/>
      <c r="BR1193" s="1"/>
      <c r="BS1193" s="1"/>
      <c r="BT1193" s="1"/>
      <c r="BU1193" s="1"/>
      <c r="BV1193" s="1"/>
      <c r="BW1193" s="1"/>
      <c r="BX1193" s="1"/>
      <c r="BY1193" s="1"/>
      <c r="BZ1193" s="1"/>
      <c r="CA1193" s="1"/>
      <c r="CB1193" s="1"/>
      <c r="CC1193" s="1"/>
      <c r="CD1193" s="1"/>
      <c r="CE1193" s="1"/>
      <c r="CF1193" s="1"/>
      <c r="CG1193" s="1"/>
      <c r="CH1193" s="1"/>
      <c r="CI1193" s="1"/>
      <c r="CJ1193" s="1"/>
    </row>
    <row r="1194" spans="1:88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/>
      <c r="AU1194" s="1"/>
      <c r="AV1194" s="1"/>
      <c r="AW1194" s="1"/>
      <c r="AX1194" s="1"/>
      <c r="AY1194" s="1"/>
      <c r="AZ1194" s="1"/>
      <c r="BA1194" s="1"/>
      <c r="BB1194" s="1"/>
      <c r="BC1194" s="1"/>
      <c r="BD1194" s="1"/>
      <c r="BE1194" s="1"/>
      <c r="BF1194" s="1"/>
      <c r="BG1194" s="1"/>
      <c r="BH1194" s="1"/>
      <c r="BI1194" s="1"/>
      <c r="BJ1194" s="1"/>
      <c r="BK1194" s="1"/>
      <c r="BL1194" s="1"/>
      <c r="BM1194" s="1"/>
      <c r="BN1194" s="1"/>
      <c r="BO1194" s="1"/>
      <c r="BP1194" s="1"/>
      <c r="BQ1194" s="1"/>
      <c r="BR1194" s="1"/>
      <c r="BS1194" s="1"/>
      <c r="BT1194" s="1"/>
      <c r="BU1194" s="1"/>
      <c r="BV1194" s="1"/>
      <c r="BW1194" s="1"/>
      <c r="BX1194" s="1"/>
      <c r="BY1194" s="1"/>
      <c r="BZ1194" s="1"/>
      <c r="CA1194" s="1"/>
      <c r="CB1194" s="1"/>
      <c r="CC1194" s="1"/>
      <c r="CD1194" s="1"/>
      <c r="CE1194" s="1"/>
      <c r="CF1194" s="1"/>
      <c r="CG1194" s="1"/>
      <c r="CH1194" s="1"/>
      <c r="CI1194" s="1"/>
      <c r="CJ1194" s="1"/>
    </row>
    <row r="1195" spans="1:88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/>
      <c r="AU1195" s="1"/>
      <c r="AV1195" s="1"/>
      <c r="AW1195" s="1"/>
      <c r="AX1195" s="1"/>
      <c r="AY1195" s="1"/>
      <c r="AZ1195" s="1"/>
      <c r="BA1195" s="1"/>
      <c r="BB1195" s="1"/>
      <c r="BC1195" s="1"/>
      <c r="BD1195" s="1"/>
      <c r="BE1195" s="1"/>
      <c r="BF1195" s="1"/>
      <c r="BG1195" s="1"/>
      <c r="BH1195" s="1"/>
      <c r="BI1195" s="1"/>
      <c r="BJ1195" s="1"/>
      <c r="BK1195" s="1"/>
      <c r="BL1195" s="1"/>
      <c r="BM1195" s="1"/>
      <c r="BN1195" s="1"/>
      <c r="BO1195" s="1"/>
      <c r="BP1195" s="1"/>
      <c r="BQ1195" s="1"/>
      <c r="BR1195" s="1"/>
      <c r="BS1195" s="1"/>
      <c r="BT1195" s="1"/>
      <c r="BU1195" s="1"/>
      <c r="BV1195" s="1"/>
      <c r="BW1195" s="1"/>
      <c r="BX1195" s="1"/>
      <c r="BY1195" s="1"/>
      <c r="BZ1195" s="1"/>
      <c r="CA1195" s="1"/>
      <c r="CB1195" s="1"/>
      <c r="CC1195" s="1"/>
      <c r="CD1195" s="1"/>
      <c r="CE1195" s="1"/>
      <c r="CF1195" s="1"/>
      <c r="CG1195" s="1"/>
      <c r="CH1195" s="1"/>
      <c r="CI1195" s="1"/>
      <c r="CJ1195" s="1"/>
    </row>
    <row r="1196" spans="1:88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/>
      <c r="AU1196" s="1"/>
      <c r="AV1196" s="1"/>
      <c r="AW1196" s="1"/>
      <c r="AX1196" s="1"/>
      <c r="AY1196" s="1"/>
      <c r="AZ1196" s="1"/>
      <c r="BA1196" s="1"/>
      <c r="BB1196" s="1"/>
      <c r="BC1196" s="1"/>
      <c r="BD1196" s="1"/>
      <c r="BE1196" s="1"/>
      <c r="BF1196" s="1"/>
      <c r="BG1196" s="1"/>
      <c r="BH1196" s="1"/>
      <c r="BI1196" s="1"/>
      <c r="BJ1196" s="1"/>
      <c r="BK1196" s="1"/>
      <c r="BL1196" s="1"/>
      <c r="BM1196" s="1"/>
      <c r="BN1196" s="1"/>
      <c r="BO1196" s="1"/>
      <c r="BP1196" s="1"/>
      <c r="BQ1196" s="1"/>
      <c r="BR1196" s="1"/>
      <c r="BS1196" s="1"/>
      <c r="BT1196" s="1"/>
      <c r="BU1196" s="1"/>
      <c r="BV1196" s="1"/>
      <c r="BW1196" s="1"/>
      <c r="BX1196" s="1"/>
      <c r="BY1196" s="1"/>
      <c r="BZ1196" s="1"/>
      <c r="CA1196" s="1"/>
      <c r="CB1196" s="1"/>
      <c r="CC1196" s="1"/>
      <c r="CD1196" s="1"/>
      <c r="CE1196" s="1"/>
      <c r="CF1196" s="1"/>
      <c r="CG1196" s="1"/>
      <c r="CH1196" s="1"/>
      <c r="CI1196" s="1"/>
      <c r="CJ1196" s="1"/>
    </row>
    <row r="1197" spans="1:88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/>
      <c r="AU1197" s="1"/>
      <c r="AV1197" s="1"/>
      <c r="AW1197" s="1"/>
      <c r="AX1197" s="1"/>
      <c r="AY1197" s="1"/>
      <c r="AZ1197" s="1"/>
      <c r="BA1197" s="1"/>
      <c r="BB1197" s="1"/>
      <c r="BC1197" s="1"/>
      <c r="BD1197" s="1"/>
      <c r="BE1197" s="1"/>
      <c r="BF1197" s="1"/>
      <c r="BG1197" s="1"/>
      <c r="BH1197" s="1"/>
      <c r="BI1197" s="1"/>
      <c r="BJ1197" s="1"/>
      <c r="BK1197" s="1"/>
      <c r="BL1197" s="1"/>
      <c r="BM1197" s="1"/>
      <c r="BN1197" s="1"/>
      <c r="BO1197" s="1"/>
      <c r="BP1197" s="1"/>
      <c r="BQ1197" s="1"/>
      <c r="BR1197" s="1"/>
      <c r="BS1197" s="1"/>
      <c r="BT1197" s="1"/>
      <c r="BU1197" s="1"/>
      <c r="BV1197" s="1"/>
      <c r="BW1197" s="1"/>
      <c r="BX1197" s="1"/>
      <c r="BY1197" s="1"/>
      <c r="BZ1197" s="1"/>
      <c r="CA1197" s="1"/>
      <c r="CB1197" s="1"/>
      <c r="CC1197" s="1"/>
      <c r="CD1197" s="1"/>
      <c r="CE1197" s="1"/>
      <c r="CF1197" s="1"/>
      <c r="CG1197" s="1"/>
      <c r="CH1197" s="1"/>
      <c r="CI1197" s="1"/>
      <c r="CJ1197" s="1"/>
    </row>
    <row r="1198" spans="1:88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  <c r="AX1198" s="1"/>
      <c r="AY1198" s="1"/>
      <c r="AZ1198" s="1"/>
      <c r="BA1198" s="1"/>
      <c r="BB1198" s="1"/>
      <c r="BC1198" s="1"/>
      <c r="BD1198" s="1"/>
      <c r="BE1198" s="1"/>
      <c r="BF1198" s="1"/>
      <c r="BG1198" s="1"/>
      <c r="BH1198" s="1"/>
      <c r="BI1198" s="1"/>
      <c r="BJ1198" s="1"/>
      <c r="BK1198" s="1"/>
      <c r="BL1198" s="1"/>
      <c r="BM1198" s="1"/>
      <c r="BN1198" s="1"/>
      <c r="BO1198" s="1"/>
      <c r="BP1198" s="1"/>
      <c r="BQ1198" s="1"/>
      <c r="BR1198" s="1"/>
      <c r="BS1198" s="1"/>
      <c r="BT1198" s="1"/>
      <c r="BU1198" s="1"/>
      <c r="BV1198" s="1"/>
      <c r="BW1198" s="1"/>
      <c r="BX1198" s="1"/>
      <c r="BY1198" s="1"/>
      <c r="BZ1198" s="1"/>
      <c r="CA1198" s="1"/>
      <c r="CB1198" s="1"/>
      <c r="CC1198" s="1"/>
      <c r="CD1198" s="1"/>
      <c r="CE1198" s="1"/>
      <c r="CF1198" s="1"/>
      <c r="CG1198" s="1"/>
      <c r="CH1198" s="1"/>
      <c r="CI1198" s="1"/>
      <c r="CJ1198" s="1"/>
    </row>
    <row r="1199" spans="1:88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1"/>
      <c r="AW1199" s="1"/>
      <c r="AX1199" s="1"/>
      <c r="AY1199" s="1"/>
      <c r="AZ1199" s="1"/>
      <c r="BA1199" s="1"/>
      <c r="BB1199" s="1"/>
      <c r="BC1199" s="1"/>
      <c r="BD1199" s="1"/>
      <c r="BE1199" s="1"/>
      <c r="BF1199" s="1"/>
      <c r="BG1199" s="1"/>
      <c r="BH1199" s="1"/>
      <c r="BI1199" s="1"/>
      <c r="BJ1199" s="1"/>
      <c r="BK1199" s="1"/>
      <c r="BL1199" s="1"/>
      <c r="BM1199" s="1"/>
      <c r="BN1199" s="1"/>
      <c r="BO1199" s="1"/>
      <c r="BP1199" s="1"/>
      <c r="BQ1199" s="1"/>
      <c r="BR1199" s="1"/>
      <c r="BS1199" s="1"/>
      <c r="BT1199" s="1"/>
      <c r="BU1199" s="1"/>
      <c r="BV1199" s="1"/>
      <c r="BW1199" s="1"/>
      <c r="BX1199" s="1"/>
      <c r="BY1199" s="1"/>
      <c r="BZ1199" s="1"/>
      <c r="CA1199" s="1"/>
      <c r="CB1199" s="1"/>
      <c r="CC1199" s="1"/>
      <c r="CD1199" s="1"/>
      <c r="CE1199" s="1"/>
      <c r="CF1199" s="1"/>
      <c r="CG1199" s="1"/>
      <c r="CH1199" s="1"/>
      <c r="CI1199" s="1"/>
      <c r="CJ1199" s="1"/>
    </row>
    <row r="1200" spans="1:88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  <c r="AY1200" s="1"/>
      <c r="AZ1200" s="1"/>
      <c r="BA1200" s="1"/>
      <c r="BB1200" s="1"/>
      <c r="BC1200" s="1"/>
      <c r="BD1200" s="1"/>
      <c r="BE1200" s="1"/>
      <c r="BF1200" s="1"/>
      <c r="BG1200" s="1"/>
      <c r="BH1200" s="1"/>
      <c r="BI1200" s="1"/>
      <c r="BJ1200" s="1"/>
      <c r="BK1200" s="1"/>
      <c r="BL1200" s="1"/>
      <c r="BM1200" s="1"/>
      <c r="BN1200" s="1"/>
      <c r="BO1200" s="1"/>
      <c r="BP1200" s="1"/>
      <c r="BQ1200" s="1"/>
      <c r="BR1200" s="1"/>
      <c r="BS1200" s="1"/>
      <c r="BT1200" s="1"/>
      <c r="BU1200" s="1"/>
      <c r="BV1200" s="1"/>
      <c r="BW1200" s="1"/>
      <c r="BX1200" s="1"/>
      <c r="BY1200" s="1"/>
      <c r="BZ1200" s="1"/>
      <c r="CA1200" s="1"/>
      <c r="CB1200" s="1"/>
      <c r="CC1200" s="1"/>
      <c r="CD1200" s="1"/>
      <c r="CE1200" s="1"/>
      <c r="CF1200" s="1"/>
      <c r="CG1200" s="1"/>
      <c r="CH1200" s="1"/>
      <c r="CI1200" s="1"/>
      <c r="CJ1200" s="1"/>
    </row>
    <row r="1201" spans="1:88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1"/>
      <c r="AW1201" s="1"/>
      <c r="AX1201" s="1"/>
      <c r="AY1201" s="1"/>
      <c r="AZ1201" s="1"/>
      <c r="BA1201" s="1"/>
      <c r="BB1201" s="1"/>
      <c r="BC1201" s="1"/>
      <c r="BD1201" s="1"/>
      <c r="BE1201" s="1"/>
      <c r="BF1201" s="1"/>
      <c r="BG1201" s="1"/>
      <c r="BH1201" s="1"/>
      <c r="BI1201" s="1"/>
      <c r="BJ1201" s="1"/>
      <c r="BK1201" s="1"/>
      <c r="BL1201" s="1"/>
      <c r="BM1201" s="1"/>
      <c r="BN1201" s="1"/>
      <c r="BO1201" s="1"/>
      <c r="BP1201" s="1"/>
      <c r="BQ1201" s="1"/>
      <c r="BR1201" s="1"/>
      <c r="BS1201" s="1"/>
      <c r="BT1201" s="1"/>
      <c r="BU1201" s="1"/>
      <c r="BV1201" s="1"/>
      <c r="BW1201" s="1"/>
      <c r="BX1201" s="1"/>
      <c r="BY1201" s="1"/>
      <c r="BZ1201" s="1"/>
      <c r="CA1201" s="1"/>
      <c r="CB1201" s="1"/>
      <c r="CC1201" s="1"/>
      <c r="CD1201" s="1"/>
      <c r="CE1201" s="1"/>
      <c r="CF1201" s="1"/>
      <c r="CG1201" s="1"/>
      <c r="CH1201" s="1"/>
      <c r="CI1201" s="1"/>
      <c r="CJ1201" s="1"/>
    </row>
  </sheetData>
  <sheetProtection password="DD86" sheet="1" objects="1" scenarios="1"/>
  <mergeCells count="276">
    <mergeCell ref="AJ35:AL35"/>
    <mergeCell ref="AJ36:AL36"/>
    <mergeCell ref="AJ37:AL37"/>
    <mergeCell ref="AJ38:AL38"/>
    <mergeCell ref="AJ39:AL39"/>
    <mergeCell ref="AJ40:AL40"/>
    <mergeCell ref="AJ41:AL41"/>
    <mergeCell ref="AJ42:AL42"/>
    <mergeCell ref="AJ43:AL43"/>
    <mergeCell ref="R215:T215"/>
    <mergeCell ref="R216:T216"/>
    <mergeCell ref="R217:T217"/>
    <mergeCell ref="R218:T218"/>
    <mergeCell ref="AJ44:AL44"/>
    <mergeCell ref="AJ45:AL45"/>
    <mergeCell ref="AJ46:AL46"/>
    <mergeCell ref="AJ47:AL47"/>
    <mergeCell ref="AJ48:AL48"/>
    <mergeCell ref="AK57:AL57"/>
    <mergeCell ref="A80:B80"/>
    <mergeCell ref="A75:B75"/>
    <mergeCell ref="A281:B281"/>
    <mergeCell ref="A280:B280"/>
    <mergeCell ref="J280:K280"/>
    <mergeCell ref="J204:M204"/>
    <mergeCell ref="A275:D275"/>
    <mergeCell ref="A221:B221"/>
    <mergeCell ref="A230:B230"/>
    <mergeCell ref="A231:B231"/>
    <mergeCell ref="A232:B232"/>
    <mergeCell ref="A223:B223"/>
    <mergeCell ref="A224:B224"/>
    <mergeCell ref="A225:B225"/>
    <mergeCell ref="A226:B226"/>
    <mergeCell ref="A227:B227"/>
    <mergeCell ref="A228:B228"/>
    <mergeCell ref="G234:H234"/>
    <mergeCell ref="R210:T210"/>
    <mergeCell ref="R211:T211"/>
    <mergeCell ref="R212:T212"/>
    <mergeCell ref="R213:T213"/>
    <mergeCell ref="R214:T214"/>
    <mergeCell ref="A307:B307"/>
    <mergeCell ref="E17:G17"/>
    <mergeCell ref="A202:B203"/>
    <mergeCell ref="A205:B205"/>
    <mergeCell ref="A206:B206"/>
    <mergeCell ref="A229:B229"/>
    <mergeCell ref="A208:B208"/>
    <mergeCell ref="A209:B209"/>
    <mergeCell ref="A210:B210"/>
    <mergeCell ref="A207:B207"/>
    <mergeCell ref="G242:H242"/>
    <mergeCell ref="A222:B222"/>
    <mergeCell ref="A211:B211"/>
    <mergeCell ref="A212:B212"/>
    <mergeCell ref="A213:B213"/>
    <mergeCell ref="A214:B214"/>
    <mergeCell ref="A215:B215"/>
    <mergeCell ref="A216:B216"/>
    <mergeCell ref="C226:D226"/>
    <mergeCell ref="C227:D227"/>
    <mergeCell ref="A217:B217"/>
    <mergeCell ref="A218:B218"/>
    <mergeCell ref="A219:B219"/>
    <mergeCell ref="A220:B220"/>
    <mergeCell ref="C209:D209"/>
    <mergeCell ref="R209:T209"/>
    <mergeCell ref="C204:D204"/>
    <mergeCell ref="C210:D210"/>
    <mergeCell ref="G203:H203"/>
    <mergeCell ref="G205:H205"/>
    <mergeCell ref="T4:AD5"/>
    <mergeCell ref="L17:M17"/>
    <mergeCell ref="Q17:R17"/>
    <mergeCell ref="H20:K20"/>
    <mergeCell ref="H22:K22"/>
    <mergeCell ref="H24:I24"/>
    <mergeCell ref="Q24:R24"/>
    <mergeCell ref="H6:K6"/>
    <mergeCell ref="H8:K8"/>
    <mergeCell ref="H10:K10"/>
    <mergeCell ref="H12:K12"/>
    <mergeCell ref="V11:W11"/>
    <mergeCell ref="V13:W13"/>
    <mergeCell ref="T23:AB26"/>
    <mergeCell ref="O9:Q9"/>
    <mergeCell ref="L9:N9"/>
    <mergeCell ref="AA21:AE21"/>
    <mergeCell ref="R205:T205"/>
    <mergeCell ref="C201:F203"/>
    <mergeCell ref="C205:D205"/>
    <mergeCell ref="C206:D206"/>
    <mergeCell ref="C207:D207"/>
    <mergeCell ref="C208:D208"/>
    <mergeCell ref="A43:J44"/>
    <mergeCell ref="B38:C38"/>
    <mergeCell ref="L32:R32"/>
    <mergeCell ref="N30:O30"/>
    <mergeCell ref="I41:J41"/>
    <mergeCell ref="L43:O44"/>
    <mergeCell ref="H30:I30"/>
    <mergeCell ref="H32:K32"/>
    <mergeCell ref="H34:I34"/>
    <mergeCell ref="R206:T206"/>
    <mergeCell ref="R207:T207"/>
    <mergeCell ref="R208:T208"/>
    <mergeCell ref="N26:Q26"/>
    <mergeCell ref="K238:L238"/>
    <mergeCell ref="K239:L239"/>
    <mergeCell ref="P6:Q6"/>
    <mergeCell ref="H26:K26"/>
    <mergeCell ref="G206:H206"/>
    <mergeCell ref="G207:H207"/>
    <mergeCell ref="G208:H208"/>
    <mergeCell ref="G209:H209"/>
    <mergeCell ref="K230:L230"/>
    <mergeCell ref="K231:L231"/>
    <mergeCell ref="K232:L232"/>
    <mergeCell ref="K233:L233"/>
    <mergeCell ref="K227:L227"/>
    <mergeCell ref="K228:L228"/>
    <mergeCell ref="K229:L229"/>
    <mergeCell ref="K237:L237"/>
    <mergeCell ref="K234:L234"/>
    <mergeCell ref="K236:L236"/>
    <mergeCell ref="G233:H233"/>
    <mergeCell ref="K215:L215"/>
    <mergeCell ref="K216:L216"/>
    <mergeCell ref="K217:L217"/>
    <mergeCell ref="K218:L218"/>
    <mergeCell ref="D2:L2"/>
    <mergeCell ref="P2:Q2"/>
    <mergeCell ref="G270:H270"/>
    <mergeCell ref="N236:O236"/>
    <mergeCell ref="A204:B204"/>
    <mergeCell ref="H28:K28"/>
    <mergeCell ref="J206:L206"/>
    <mergeCell ref="L36:O38"/>
    <mergeCell ref="G264:H264"/>
    <mergeCell ref="G265:H265"/>
    <mergeCell ref="G266:H266"/>
    <mergeCell ref="G267:H267"/>
    <mergeCell ref="G268:H268"/>
    <mergeCell ref="G269:H269"/>
    <mergeCell ref="G258:H258"/>
    <mergeCell ref="G259:H259"/>
    <mergeCell ref="G260:H260"/>
    <mergeCell ref="G261:H261"/>
    <mergeCell ref="G262:H262"/>
    <mergeCell ref="G263:H263"/>
    <mergeCell ref="G252:H252"/>
    <mergeCell ref="G253:H253"/>
    <mergeCell ref="G243:H243"/>
    <mergeCell ref="G244:H244"/>
    <mergeCell ref="G249:H249"/>
    <mergeCell ref="G250:H250"/>
    <mergeCell ref="A285:D285"/>
    <mergeCell ref="A286:D286"/>
    <mergeCell ref="A287:D287"/>
    <mergeCell ref="I293:K293"/>
    <mergeCell ref="F287:I287"/>
    <mergeCell ref="G254:H254"/>
    <mergeCell ref="G245:H245"/>
    <mergeCell ref="A278:B278"/>
    <mergeCell ref="B291:D291"/>
    <mergeCell ref="B293:D293"/>
    <mergeCell ref="AD29:AL32"/>
    <mergeCell ref="T28:V28"/>
    <mergeCell ref="N34:P34"/>
    <mergeCell ref="G255:H255"/>
    <mergeCell ref="T29:AB32"/>
    <mergeCell ref="T34:AB37"/>
    <mergeCell ref="G219:H219"/>
    <mergeCell ref="G220:H220"/>
    <mergeCell ref="G221:H221"/>
    <mergeCell ref="K223:L223"/>
    <mergeCell ref="K224:L224"/>
    <mergeCell ref="K225:L225"/>
    <mergeCell ref="K226:L226"/>
    <mergeCell ref="G210:H210"/>
    <mergeCell ref="G211:H211"/>
    <mergeCell ref="G212:H212"/>
    <mergeCell ref="G213:H213"/>
    <mergeCell ref="G214:H214"/>
    <mergeCell ref="G215:H215"/>
    <mergeCell ref="G246:H246"/>
    <mergeCell ref="G247:H247"/>
    <mergeCell ref="G248:H248"/>
    <mergeCell ref="K235:L235"/>
    <mergeCell ref="AG34:AI34"/>
    <mergeCell ref="K219:L219"/>
    <mergeCell ref="K220:L220"/>
    <mergeCell ref="K221:L221"/>
    <mergeCell ref="K222:L222"/>
    <mergeCell ref="L41:O41"/>
    <mergeCell ref="AI52:AJ52"/>
    <mergeCell ref="AI53:AJ53"/>
    <mergeCell ref="AI54:AJ54"/>
    <mergeCell ref="AI55:AJ55"/>
    <mergeCell ref="AI56:AJ56"/>
    <mergeCell ref="AG52:AH52"/>
    <mergeCell ref="AG53:AH53"/>
    <mergeCell ref="AG54:AH54"/>
    <mergeCell ref="AG55:AH55"/>
    <mergeCell ref="AG56:AH56"/>
    <mergeCell ref="AG57:AH57"/>
    <mergeCell ref="AI57:AJ57"/>
    <mergeCell ref="AG50:AL50"/>
    <mergeCell ref="AG51:AL51"/>
    <mergeCell ref="AK52:AL52"/>
    <mergeCell ref="AK53:AL53"/>
    <mergeCell ref="AK54:AL54"/>
    <mergeCell ref="AK55:AL55"/>
    <mergeCell ref="AK56:AL56"/>
    <mergeCell ref="C211:D211"/>
    <mergeCell ref="C212:D212"/>
    <mergeCell ref="C213:D213"/>
    <mergeCell ref="C214:D214"/>
    <mergeCell ref="C215:D215"/>
    <mergeCell ref="C222:D222"/>
    <mergeCell ref="C223:D223"/>
    <mergeCell ref="G216:H216"/>
    <mergeCell ref="G217:H217"/>
    <mergeCell ref="G218:H218"/>
    <mergeCell ref="C220:D220"/>
    <mergeCell ref="C221:D221"/>
    <mergeCell ref="C216:D216"/>
    <mergeCell ref="A308:C308"/>
    <mergeCell ref="F305:G305"/>
    <mergeCell ref="B303:C303"/>
    <mergeCell ref="C238:D238"/>
    <mergeCell ref="C239:D239"/>
    <mergeCell ref="C217:D217"/>
    <mergeCell ref="C218:D218"/>
    <mergeCell ref="C219:D219"/>
    <mergeCell ref="G222:H222"/>
    <mergeCell ref="G223:H223"/>
    <mergeCell ref="G224:H224"/>
    <mergeCell ref="G225:H225"/>
    <mergeCell ref="C240:D240"/>
    <mergeCell ref="C241:D241"/>
    <mergeCell ref="C242:D242"/>
    <mergeCell ref="C243:D243"/>
    <mergeCell ref="C235:D235"/>
    <mergeCell ref="C236:D236"/>
    <mergeCell ref="C244:D244"/>
    <mergeCell ref="C245:D245"/>
    <mergeCell ref="C246:D246"/>
    <mergeCell ref="G256:H256"/>
    <mergeCell ref="G257:H257"/>
    <mergeCell ref="G251:H251"/>
    <mergeCell ref="G240:H240"/>
    <mergeCell ref="G241:H241"/>
    <mergeCell ref="C224:D224"/>
    <mergeCell ref="C225:D225"/>
    <mergeCell ref="C237:D237"/>
    <mergeCell ref="G226:H226"/>
    <mergeCell ref="G227:H227"/>
    <mergeCell ref="G235:H235"/>
    <mergeCell ref="G236:H236"/>
    <mergeCell ref="G237:H237"/>
    <mergeCell ref="G238:H238"/>
    <mergeCell ref="G239:H239"/>
    <mergeCell ref="C228:D228"/>
    <mergeCell ref="C229:D229"/>
    <mergeCell ref="G228:H228"/>
    <mergeCell ref="G229:H229"/>
    <mergeCell ref="C230:D230"/>
    <mergeCell ref="C231:D231"/>
    <mergeCell ref="C232:D232"/>
    <mergeCell ref="C233:D233"/>
    <mergeCell ref="C234:D234"/>
    <mergeCell ref="G230:H230"/>
    <mergeCell ref="G231:H231"/>
    <mergeCell ref="G232:H232"/>
  </mergeCells>
  <dataValidations count="4">
    <dataValidation type="list" allowBlank="1" showInputMessage="1" showErrorMessage="1" sqref="Q24:R24">
      <formula1>G205:G270</formula1>
    </dataValidation>
    <dataValidation type="list" allowBlank="1" showInputMessage="1" showErrorMessage="1" sqref="H34:I34">
      <formula1>A204:A232</formula1>
    </dataValidation>
    <dataValidation type="list" allowBlank="1" showInputMessage="1" showErrorMessage="1" sqref="I41">
      <formula1>A310:A315</formula1>
    </dataValidation>
    <dataValidation type="list" allowBlank="1" showInputMessage="1" showErrorMessage="1" sqref="H30:I30">
      <formula1>C205:C242</formula1>
    </dataValidation>
  </dataValidations>
  <hyperlinks>
    <hyperlink ref="B58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Sig. Mezzacapo</dc:creator>
  <cp:lastModifiedBy>aluppi</cp:lastModifiedBy>
  <cp:lastPrinted>2015-10-20T07:39:54Z</cp:lastPrinted>
  <dcterms:created xsi:type="dcterms:W3CDTF">2013-10-17T09:25:54Z</dcterms:created>
  <dcterms:modified xsi:type="dcterms:W3CDTF">2016-05-20T08:47:31Z</dcterms:modified>
</cp:coreProperties>
</file>